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0" i="1" l="1"/>
  <c r="AW38" i="1"/>
  <c r="AY45" i="1" l="1"/>
  <c r="AX45" i="1"/>
  <c r="AW46" i="1"/>
  <c r="AY22" i="1"/>
  <c r="AX13" i="1" l="1"/>
  <c r="AX14" i="1"/>
  <c r="AX15" i="1"/>
  <c r="AX16" i="1"/>
  <c r="AX17" i="1"/>
  <c r="AX18" i="1"/>
  <c r="AX19" i="1"/>
  <c r="AX20" i="1"/>
  <c r="AX21" i="1"/>
  <c r="AX22" i="1"/>
  <c r="AX23" i="1" l="1"/>
  <c r="AX30" i="1"/>
  <c r="AX34" i="1"/>
  <c r="AX35" i="1"/>
  <c r="AX36" i="1"/>
  <c r="AX37" i="1"/>
  <c r="AX38" i="1" l="1"/>
  <c r="AX27" i="1" l="1"/>
  <c r="AY27" i="1"/>
  <c r="AX28" i="1"/>
  <c r="AY28" i="1"/>
  <c r="AX29" i="1"/>
  <c r="AY29" i="1"/>
  <c r="AY30" i="1"/>
  <c r="AY26" i="1"/>
  <c r="AX26" i="1"/>
  <c r="AY14" i="1"/>
  <c r="AY15" i="1"/>
  <c r="AY16" i="1"/>
  <c r="AY17" i="1"/>
  <c r="AY18" i="1"/>
  <c r="AY19" i="1"/>
  <c r="AY20" i="1"/>
  <c r="AY21" i="1"/>
  <c r="AY13" i="1"/>
  <c r="AY54" i="1"/>
  <c r="AY55" i="1" s="1"/>
  <c r="AX44" i="1"/>
  <c r="AX49" i="1"/>
  <c r="AX50" i="1" s="1"/>
  <c r="AX53" i="1"/>
  <c r="AX54" i="1"/>
  <c r="AY34" i="1"/>
  <c r="AY36" i="1"/>
  <c r="AY37" i="1"/>
  <c r="AY35" i="1"/>
  <c r="AY31" i="1" l="1"/>
  <c r="AX31" i="1"/>
  <c r="AX55" i="1"/>
  <c r="AY38" i="1"/>
  <c r="AY23" i="1"/>
  <c r="R57" i="1"/>
  <c r="AY42" i="1" l="1"/>
  <c r="AY43" i="1"/>
  <c r="AY44" i="1"/>
  <c r="AY41" i="1"/>
  <c r="AX42" i="1"/>
  <c r="AX43" i="1"/>
  <c r="AX41" i="1"/>
  <c r="AX11" i="1"/>
  <c r="AI57" i="1"/>
  <c r="AW57" i="1"/>
  <c r="V57" i="1"/>
  <c r="AA57" i="1"/>
  <c r="AL57" i="1"/>
  <c r="L57" i="1"/>
  <c r="O57" i="1"/>
  <c r="I57" i="1"/>
  <c r="J57" i="1"/>
  <c r="C57" i="1"/>
  <c r="AX46" i="1" l="1"/>
  <c r="AX57" i="1" s="1"/>
  <c r="AY46" i="1"/>
  <c r="AY57" i="1" s="1"/>
  <c r="AQ57" i="1"/>
  <c r="AC57" i="1"/>
  <c r="AS57" i="1"/>
  <c r="AN57" i="1"/>
  <c r="AK57" i="1"/>
  <c r="AF57" i="1"/>
  <c r="AT57" i="1"/>
  <c r="AD57" i="1"/>
  <c r="T57" i="1"/>
  <c r="D57" i="1"/>
  <c r="X57" i="1"/>
  <c r="U57" i="1"/>
  <c r="Q57" i="1"/>
  <c r="AU57" i="1"/>
  <c r="AP57" i="1"/>
  <c r="AM57" i="1"/>
  <c r="AH57" i="1"/>
  <c r="AE57" i="1"/>
  <c r="Z57" i="1"/>
  <c r="W57" i="1"/>
  <c r="AR57" i="1"/>
  <c r="AO57" i="1"/>
  <c r="AJ57" i="1"/>
  <c r="AG57" i="1"/>
  <c r="AB57" i="1"/>
  <c r="Y57" i="1"/>
  <c r="S57" i="1"/>
  <c r="N57" i="1"/>
  <c r="K57" i="1"/>
  <c r="P57" i="1"/>
  <c r="M57" i="1"/>
  <c r="H57" i="1"/>
  <c r="G57" i="1"/>
  <c r="F57" i="1"/>
  <c r="E57" i="1"/>
</calcChain>
</file>

<file path=xl/sharedStrings.xml><?xml version="1.0" encoding="utf-8"?>
<sst xmlns="http://schemas.openxmlformats.org/spreadsheetml/2006/main" count="144" uniqueCount="97">
  <si>
    <t>1</t>
  </si>
  <si>
    <t>Servizi istituzionali, generali e di gestione</t>
  </si>
  <si>
    <t>Competenza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</si>
  <si>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</si>
  <si>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</si>
  <si>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</si>
  <si>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</si>
  <si>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</si>
  <si>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</si>
  <si>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</si>
  <si>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</si>
  <si>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</si>
  <si>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</si>
  <si>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</si>
  <si>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</si>
  <si>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</si>
  <si>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</si>
  <si>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</si>
  <si>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</si>
  <si>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</si>
  <si>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</si>
  <si>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</si>
  <si>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</si>
  <si>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</si>
  <si>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</si>
  <si>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</si>
  <si>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</si>
  <si>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</si>
  <si>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</si>
  <si>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</si>
  <si>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</si>
  <si>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</si>
  <si>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</si>
  <si>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</si>
  <si>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</si>
  <si>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</si>
  <si>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</si>
  <si>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</si>
  <si>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</si>
  <si>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</si>
  <si>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</si>
  <si>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</si>
  <si>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</si>
  <si>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</si>
  <si>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</si>
  <si>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</si>
  <si>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</si>
  <si>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</si>
  <si>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</si>
  <si>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</si>
  <si>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</si>
  <si>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</si>
  <si>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</si>
  <si>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</si>
  <si>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</si>
  <si>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</si>
  <si>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</si>
  <si>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</si>
  <si>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</si>
  <si>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</si>
  <si>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</si>
  <si>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</si>
  <si>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</si>
  <si>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</si>
  <si>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</si>
  <si>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</si>
  <si>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</si>
  <si>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</si>
  <si>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</si>
  <si>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</si>
  <si>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</si>
  <si>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</si>
  <si>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</si>
  <si>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</si>
  <si>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</si>
  <si>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</si>
  <si>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</si>
  <si>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</si>
  <si>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</si>
  <si>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</si>
  <si>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</si>
  <si>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</si>
  <si>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</si>
  <si>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</si>
  <si>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</si>
  <si>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</si>
  <si>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</si>
  <si>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</si>
  <si>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</si>
  <si>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</si>
  <si>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</si>
  <si>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</si>
  <si>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</si>
  <si>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</si>
  <si>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</si>
  <si>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DATI PREVISIONALI ANNO 2022</t>
  </si>
  <si>
    <t>BILANCIO DI PREVISIONE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</si>
</sst>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/>
    <xf numFmtId="0" fontId="0" fillId="0" borderId="0" xfId="0" applyFont="1" applyAlignment="1"/>
    <xf numFmtId="0" fontId="3" fillId="0" borderId="0" xfId="0" applyFont="1" applyAlignment="1"/>
    <xf numFmtId="0" fontId="0" fillId="0" borderId="0" xfId="0" applyAlignment="1"/>
    <xf numFmtId="164" fontId="0" fillId="0" borderId="0" xfId="1" applyFont="1"/>
    <xf numFmtId="0" fontId="0" fillId="0" borderId="0" xfId="0" applyAlignment="1">
      <alignment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0" borderId="3" xfId="1" applyFont="1" applyFill="1" applyBorder="1" applyAlignment="1">
      <alignment horizontal="center"/>
    </xf>
    <xf numFmtId="164" fontId="7" fillId="0" borderId="5" xfId="1" applyFont="1" applyBorder="1" applyAlignment="1">
      <alignment horizontal="center" wrapText="1"/>
    </xf>
    <xf numFmtId="164" fontId="6" fillId="0" borderId="1" xfId="1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6" fillId="0" borderId="2" xfId="1" applyFont="1" applyFill="1" applyBorder="1" applyAlignment="1">
      <alignment horizontal="center" wrapText="1"/>
    </xf>
    <xf numFmtId="164" fontId="6" fillId="0" borderId="3" xfId="1" applyFont="1" applyFill="1" applyBorder="1" applyAlignment="1">
      <alignment horizontal="center" wrapText="1"/>
    </xf>
    <xf numFmtId="164" fontId="7" fillId="0" borderId="7" xfId="1" applyFont="1" applyBorder="1" applyAlignment="1">
      <alignment horizontal="center" wrapText="1"/>
    </xf>
    <xf numFmtId="164" fontId="5" fillId="0" borderId="3" xfId="1" applyFont="1" applyBorder="1" applyAlignment="1">
      <alignment horizontal="center"/>
    </xf>
    <xf numFmtId="164" fontId="5" fillId="0" borderId="4" xfId="1" applyFont="1" applyBorder="1" applyAlignment="1">
      <alignment horizontal="center"/>
    </xf>
    <xf numFmtId="164" fontId="5" fillId="0" borderId="5" xfId="1" applyFont="1" applyBorder="1"/>
    <xf numFmtId="0" fontId="5" fillId="0" borderId="12" xfId="0" applyFont="1" applyBorder="1" applyAlignment="1">
      <alignment horizontal="center" vertical="center"/>
    </xf>
    <xf numFmtId="164" fontId="5" fillId="0" borderId="0" xfId="1" applyFont="1"/>
    <xf numFmtId="164" fontId="5" fillId="0" borderId="5" xfId="1" applyFont="1" applyBorder="1" applyAlignment="1">
      <alignment wrapText="1"/>
    </xf>
    <xf numFmtId="164" fontId="5" fillId="0" borderId="6" xfId="1" applyFont="1" applyBorder="1"/>
    <xf numFmtId="0" fontId="5" fillId="0" borderId="5" xfId="0" applyFont="1" applyBorder="1" applyAlignment="1"/>
    <xf numFmtId="0" fontId="5" fillId="0" borderId="1" xfId="0" applyFont="1" applyBorder="1"/>
    <xf numFmtId="164" fontId="5" fillId="2" borderId="2" xfId="1" applyFont="1" applyFill="1" applyBorder="1"/>
    <xf numFmtId="164" fontId="5" fillId="2" borderId="1" xfId="1" applyFont="1" applyFill="1" applyBorder="1"/>
    <xf numFmtId="164" fontId="5" fillId="0" borderId="3" xfId="1" applyFont="1" applyBorder="1"/>
    <xf numFmtId="164" fontId="5" fillId="0" borderId="2" xfId="1" applyFont="1" applyBorder="1"/>
    <xf numFmtId="164" fontId="5" fillId="0" borderId="1" xfId="1" applyFont="1" applyBorder="1"/>
    <xf numFmtId="0" fontId="7" fillId="0" borderId="6" xfId="0" applyFont="1" applyBorder="1" applyAlignment="1"/>
    <xf numFmtId="0" fontId="7" fillId="0" borderId="6" xfId="0" applyFont="1" applyBorder="1"/>
    <xf numFmtId="164" fontId="5" fillId="0" borderId="9" xfId="1" applyFont="1" applyBorder="1"/>
    <xf numFmtId="164" fontId="5" fillId="2" borderId="5" xfId="1" applyFont="1" applyFill="1" applyBorder="1"/>
    <xf numFmtId="164" fontId="5" fillId="0" borderId="13" xfId="1" applyFont="1" applyBorder="1"/>
    <xf numFmtId="0" fontId="5" fillId="0" borderId="6" xfId="0" applyFont="1" applyBorder="1" applyAlignment="1"/>
    <xf numFmtId="0" fontId="5" fillId="0" borderId="6" xfId="0" applyFont="1" applyBorder="1"/>
    <xf numFmtId="164" fontId="5" fillId="0" borderId="11" xfId="1" applyFont="1" applyBorder="1" applyAlignment="1">
      <alignment vertical="top"/>
    </xf>
    <xf numFmtId="164" fontId="7" fillId="2" borderId="6" xfId="1" applyFont="1" applyFill="1" applyBorder="1"/>
    <xf numFmtId="164" fontId="7" fillId="0" borderId="11" xfId="1" applyFont="1" applyBorder="1"/>
    <xf numFmtId="164" fontId="7" fillId="0" borderId="6" xfId="1" applyFont="1" applyBorder="1"/>
    <xf numFmtId="164" fontId="5" fillId="0" borderId="11" xfId="1" applyFont="1" applyBorder="1"/>
    <xf numFmtId="0" fontId="7" fillId="0" borderId="6" xfId="0" applyFont="1" applyBorder="1" applyAlignment="1">
      <alignment wrapText="1"/>
    </xf>
    <xf numFmtId="164" fontId="5" fillId="0" borderId="0" xfId="1" applyFont="1" applyBorder="1"/>
    <xf numFmtId="0" fontId="5" fillId="0" borderId="6" xfId="0" applyFont="1" applyBorder="1" applyAlignment="1">
      <alignment wrapText="1"/>
    </xf>
    <xf numFmtId="164" fontId="7" fillId="0" borderId="0" xfId="1" applyFont="1" applyBorder="1"/>
    <xf numFmtId="0" fontId="5" fillId="0" borderId="7" xfId="0" applyFont="1" applyBorder="1" applyAlignment="1"/>
    <xf numFmtId="0" fontId="5" fillId="0" borderId="7" xfId="0" applyFont="1" applyBorder="1"/>
    <xf numFmtId="164" fontId="5" fillId="0" borderId="12" xfId="1" applyFont="1" applyBorder="1"/>
    <xf numFmtId="164" fontId="5" fillId="0" borderId="7" xfId="1" applyFont="1" applyBorder="1"/>
    <xf numFmtId="164" fontId="5" fillId="2" borderId="7" xfId="1" applyFont="1" applyFill="1" applyBorder="1"/>
    <xf numFmtId="164" fontId="5" fillId="0" borderId="14" xfId="1" applyFont="1" applyBorder="1"/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4" fontId="7" fillId="0" borderId="1" xfId="1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0"/>
  <sheetViews>
    <sheetView tabSelected="1" workbookViewId="0">
      <pane xSplit="2" topLeftCell="C1" activePane="topRight" state="frozen"/>
      <selection activeCell="A4" sqref="A4"/>
      <selection pane="topRight" activeCell="AX54" sqref="AX54"/>
    </sheetView>
  </sheetViews>
  <sheetFormatPr defaultRowHeight="15" x14ac:dyDescent="0.25"/>
  <cols>
    <col min="1" max="1" width="5.140625" style="9" customWidth="1"/>
    <col min="2" max="2" width="40.85546875" customWidth="1"/>
    <col min="3" max="3" width="12.85546875" bestFit="1" customWidth="1"/>
    <col min="4" max="4" width="10.7109375" bestFit="1" customWidth="1"/>
    <col min="5" max="5" width="5.28515625" bestFit="1" customWidth="1"/>
    <col min="6" max="6" width="10.7109375" bestFit="1" customWidth="1"/>
    <col min="7" max="7" width="9.85546875" bestFit="1" customWidth="1"/>
    <col min="8" max="8" width="10.7109375" bestFit="1" customWidth="1"/>
    <col min="9" max="9" width="12" bestFit="1" customWidth="1"/>
    <col min="10" max="10" width="10.7109375" bestFit="1" customWidth="1"/>
    <col min="11" max="11" width="12" bestFit="1" customWidth="1"/>
    <col min="12" max="12" width="10.7109375" bestFit="1" customWidth="1"/>
    <col min="13" max="13" width="11.140625" bestFit="1" customWidth="1"/>
    <col min="14" max="14" width="10.7109375" bestFit="1" customWidth="1"/>
    <col min="15" max="15" width="11.140625" bestFit="1" customWidth="1"/>
    <col min="16" max="16" width="12" bestFit="1" customWidth="1"/>
    <col min="17" max="17" width="11.140625" bestFit="1" customWidth="1"/>
    <col min="18" max="18" width="10.7109375" bestFit="1" customWidth="1"/>
    <col min="19" max="20" width="12" bestFit="1" customWidth="1"/>
    <col min="21" max="21" width="12.85546875" bestFit="1" customWidth="1"/>
    <col min="22" max="26" width="12" bestFit="1" customWidth="1"/>
    <col min="27" max="27" width="17" bestFit="1" customWidth="1"/>
    <col min="28" max="28" width="12" bestFit="1" customWidth="1"/>
    <col min="29" max="29" width="14.42578125" bestFit="1" customWidth="1"/>
    <col min="30" max="30" width="12" bestFit="1" customWidth="1"/>
    <col min="31" max="31" width="14.42578125" bestFit="1" customWidth="1"/>
    <col min="32" max="32" width="12" bestFit="1" customWidth="1"/>
    <col min="33" max="33" width="14.42578125" bestFit="1" customWidth="1"/>
    <col min="34" max="34" width="12" bestFit="1" customWidth="1"/>
    <col min="35" max="35" width="14.42578125" bestFit="1" customWidth="1"/>
    <col min="36" max="36" width="12" bestFit="1" customWidth="1"/>
    <col min="37" max="37" width="13.42578125" bestFit="1" customWidth="1"/>
    <col min="38" max="38" width="12" bestFit="1" customWidth="1"/>
    <col min="39" max="39" width="13.42578125" bestFit="1" customWidth="1"/>
    <col min="40" max="40" width="12" bestFit="1" customWidth="1"/>
    <col min="41" max="41" width="14.42578125" bestFit="1" customWidth="1"/>
    <col min="42" max="42" width="12" bestFit="1" customWidth="1"/>
    <col min="43" max="43" width="14.42578125" bestFit="1" customWidth="1"/>
    <col min="44" max="44" width="12" bestFit="1" customWidth="1"/>
    <col min="45" max="45" width="5.28515625" bestFit="1" customWidth="1"/>
    <col min="46" max="46" width="12" bestFit="1" customWidth="1"/>
    <col min="47" max="47" width="14.28515625" bestFit="1" customWidth="1"/>
    <col min="48" max="48" width="10.7109375" bestFit="1" customWidth="1"/>
    <col min="49" max="50" width="14.28515625" bestFit="1" customWidth="1"/>
    <col min="51" max="51" width="12" bestFit="1" customWidth="1"/>
  </cols>
  <sheetData>
    <row r="1" spans="1:51" s="2" customFormat="1" ht="18.75" x14ac:dyDescent="0.3">
      <c r="A1" s="6" t="s">
        <v>96</v>
      </c>
    </row>
    <row r="2" spans="1:51" s="2" customFormat="1" ht="18.75" x14ac:dyDescent="0.3">
      <c r="A2" s="6" t="s">
        <v>93</v>
      </c>
    </row>
    <row r="3" spans="1:51" s="4" customFormat="1" x14ac:dyDescent="0.25">
      <c r="A3" s="7" t="s">
        <v>90</v>
      </c>
      <c r="B3" s="3"/>
    </row>
    <row r="4" spans="1:51" s="4" customFormat="1" x14ac:dyDescent="0.25">
      <c r="A4" s="7"/>
      <c r="B4" s="3"/>
    </row>
    <row r="5" spans="1:51" s="2" customFormat="1" ht="18.75" x14ac:dyDescent="0.3">
      <c r="A5" s="8" t="s">
        <v>91</v>
      </c>
      <c r="B5" s="5"/>
    </row>
    <row r="6" spans="1:51" s="5" customFormat="1" ht="18.75" x14ac:dyDescent="0.3">
      <c r="A6" s="8" t="s">
        <v>95</v>
      </c>
    </row>
    <row r="7" spans="1:51" x14ac:dyDescent="0.25">
      <c r="A7" s="12" t="s">
        <v>4</v>
      </c>
      <c r="B7" s="13"/>
      <c r="C7" s="14" t="s">
        <v>0</v>
      </c>
      <c r="D7" s="14"/>
      <c r="E7" s="14" t="s">
        <v>44</v>
      </c>
      <c r="F7" s="14"/>
      <c r="G7" s="14" t="s">
        <v>46</v>
      </c>
      <c r="H7" s="14"/>
      <c r="I7" s="14" t="s">
        <v>47</v>
      </c>
      <c r="J7" s="14"/>
      <c r="K7" s="14" t="s">
        <v>50</v>
      </c>
      <c r="L7" s="14"/>
      <c r="M7" s="14" t="s">
        <v>51</v>
      </c>
      <c r="N7" s="14"/>
      <c r="O7" s="14" t="s">
        <v>52</v>
      </c>
      <c r="P7" s="14"/>
      <c r="Q7" s="14" t="s">
        <v>56</v>
      </c>
      <c r="R7" s="14"/>
      <c r="S7" s="14" t="s">
        <v>57</v>
      </c>
      <c r="T7" s="14"/>
      <c r="U7" s="14" t="s">
        <v>60</v>
      </c>
      <c r="V7" s="14"/>
      <c r="W7" s="14" t="s">
        <v>61</v>
      </c>
      <c r="X7" s="14"/>
      <c r="Y7" s="14" t="s">
        <v>62</v>
      </c>
      <c r="Z7" s="14"/>
      <c r="AA7" s="14" t="s">
        <v>66</v>
      </c>
      <c r="AB7" s="14"/>
      <c r="AC7" s="14" t="s">
        <v>67</v>
      </c>
      <c r="AD7" s="14"/>
      <c r="AE7" s="14" t="s">
        <v>68</v>
      </c>
      <c r="AF7" s="14"/>
      <c r="AG7" s="14" t="s">
        <v>72</v>
      </c>
      <c r="AH7" s="14"/>
      <c r="AI7" s="14" t="s">
        <v>73</v>
      </c>
      <c r="AJ7" s="14"/>
      <c r="AK7" s="14" t="s">
        <v>74</v>
      </c>
      <c r="AL7" s="14"/>
      <c r="AM7" s="14" t="s">
        <v>78</v>
      </c>
      <c r="AN7" s="14"/>
      <c r="AO7" s="14" t="s">
        <v>79</v>
      </c>
      <c r="AP7" s="14"/>
      <c r="AQ7" s="14" t="s">
        <v>82</v>
      </c>
      <c r="AR7" s="14"/>
      <c r="AS7" s="14" t="s">
        <v>84</v>
      </c>
      <c r="AT7" s="14"/>
      <c r="AU7" s="14" t="s">
        <v>86</v>
      </c>
      <c r="AV7" s="14"/>
      <c r="AW7" s="15" t="s">
        <v>87</v>
      </c>
      <c r="AX7" s="16" t="s">
        <v>88</v>
      </c>
      <c r="AY7" s="16"/>
    </row>
    <row r="8" spans="1:51" s="11" customFormat="1" ht="32.25" customHeight="1" x14ac:dyDescent="0.25">
      <c r="A8" s="17"/>
      <c r="B8" s="18"/>
      <c r="C8" s="19" t="s">
        <v>1</v>
      </c>
      <c r="D8" s="20"/>
      <c r="E8" s="19" t="s">
        <v>45</v>
      </c>
      <c r="F8" s="20"/>
      <c r="G8" s="19" t="s">
        <v>49</v>
      </c>
      <c r="H8" s="20"/>
      <c r="I8" s="19" t="s">
        <v>48</v>
      </c>
      <c r="J8" s="20"/>
      <c r="K8" s="19" t="s">
        <v>53</v>
      </c>
      <c r="L8" s="20"/>
      <c r="M8" s="19" t="s">
        <v>54</v>
      </c>
      <c r="N8" s="20"/>
      <c r="O8" s="19" t="s">
        <v>55</v>
      </c>
      <c r="P8" s="20"/>
      <c r="Q8" s="19" t="s">
        <v>58</v>
      </c>
      <c r="R8" s="20"/>
      <c r="S8" s="19" t="s">
        <v>59</v>
      </c>
      <c r="T8" s="20"/>
      <c r="U8" s="19" t="s">
        <v>63</v>
      </c>
      <c r="V8" s="20"/>
      <c r="W8" s="19" t="s">
        <v>64</v>
      </c>
      <c r="X8" s="20"/>
      <c r="Y8" s="19" t="s">
        <v>65</v>
      </c>
      <c r="Z8" s="20"/>
      <c r="AA8" s="19" t="s">
        <v>69</v>
      </c>
      <c r="AB8" s="20"/>
      <c r="AC8" s="19" t="s">
        <v>70</v>
      </c>
      <c r="AD8" s="20"/>
      <c r="AE8" s="19" t="s">
        <v>71</v>
      </c>
      <c r="AF8" s="20"/>
      <c r="AG8" s="19" t="s">
        <v>75</v>
      </c>
      <c r="AH8" s="20"/>
      <c r="AI8" s="19" t="s">
        <v>76</v>
      </c>
      <c r="AJ8" s="20"/>
      <c r="AK8" s="19" t="s">
        <v>77</v>
      </c>
      <c r="AL8" s="20"/>
      <c r="AM8" s="19" t="s">
        <v>80</v>
      </c>
      <c r="AN8" s="20"/>
      <c r="AO8" s="19" t="s">
        <v>81</v>
      </c>
      <c r="AP8" s="20"/>
      <c r="AQ8" s="19" t="s">
        <v>83</v>
      </c>
      <c r="AR8" s="20"/>
      <c r="AS8" s="19" t="s">
        <v>85</v>
      </c>
      <c r="AT8" s="20"/>
      <c r="AU8" s="19" t="s">
        <v>92</v>
      </c>
      <c r="AV8" s="20"/>
      <c r="AW8" s="21"/>
      <c r="AX8" s="16"/>
      <c r="AY8" s="16"/>
    </row>
    <row r="9" spans="1:51" x14ac:dyDescent="0.25">
      <c r="A9" s="17"/>
      <c r="B9" s="18"/>
      <c r="C9" s="22" t="s">
        <v>2</v>
      </c>
      <c r="D9" s="23"/>
      <c r="E9" s="22" t="s">
        <v>2</v>
      </c>
      <c r="F9" s="23"/>
      <c r="G9" s="22" t="s">
        <v>2</v>
      </c>
      <c r="H9" s="23"/>
      <c r="I9" s="22" t="s">
        <v>2</v>
      </c>
      <c r="J9" s="23"/>
      <c r="K9" s="22" t="s">
        <v>2</v>
      </c>
      <c r="L9" s="23"/>
      <c r="M9" s="22" t="s">
        <v>2</v>
      </c>
      <c r="N9" s="23"/>
      <c r="O9" s="22" t="s">
        <v>2</v>
      </c>
      <c r="P9" s="23"/>
      <c r="Q9" s="22" t="s">
        <v>2</v>
      </c>
      <c r="R9" s="23"/>
      <c r="S9" s="22" t="s">
        <v>2</v>
      </c>
      <c r="T9" s="23"/>
      <c r="U9" s="22" t="s">
        <v>2</v>
      </c>
      <c r="V9" s="23"/>
      <c r="W9" s="22" t="s">
        <v>2</v>
      </c>
      <c r="X9" s="23"/>
      <c r="Y9" s="22" t="s">
        <v>2</v>
      </c>
      <c r="Z9" s="23"/>
      <c r="AA9" s="22" t="s">
        <v>2</v>
      </c>
      <c r="AB9" s="23"/>
      <c r="AC9" s="22" t="s">
        <v>2</v>
      </c>
      <c r="AD9" s="23"/>
      <c r="AE9" s="22" t="s">
        <v>2</v>
      </c>
      <c r="AF9" s="23"/>
      <c r="AG9" s="22" t="s">
        <v>2</v>
      </c>
      <c r="AH9" s="23"/>
      <c r="AI9" s="22" t="s">
        <v>2</v>
      </c>
      <c r="AJ9" s="23"/>
      <c r="AK9" s="22" t="s">
        <v>2</v>
      </c>
      <c r="AL9" s="23"/>
      <c r="AM9" s="22" t="s">
        <v>2</v>
      </c>
      <c r="AN9" s="23"/>
      <c r="AO9" s="22" t="s">
        <v>2</v>
      </c>
      <c r="AP9" s="23"/>
      <c r="AQ9" s="22" t="s">
        <v>2</v>
      </c>
      <c r="AR9" s="23"/>
      <c r="AS9" s="22" t="s">
        <v>2</v>
      </c>
      <c r="AT9" s="23"/>
      <c r="AU9" s="22" t="s">
        <v>2</v>
      </c>
      <c r="AV9" s="23"/>
      <c r="AW9" s="24" t="s">
        <v>2</v>
      </c>
      <c r="AX9" s="22" t="s">
        <v>2</v>
      </c>
      <c r="AY9" s="23"/>
    </row>
    <row r="10" spans="1:51" ht="36.75" x14ac:dyDescent="0.25">
      <c r="A10" s="25"/>
      <c r="B10" s="18"/>
      <c r="C10" s="26"/>
      <c r="D10" s="27" t="s">
        <v>3</v>
      </c>
      <c r="E10" s="26"/>
      <c r="F10" s="27" t="s">
        <v>3</v>
      </c>
      <c r="G10" s="26"/>
      <c r="H10" s="27" t="s">
        <v>3</v>
      </c>
      <c r="I10" s="26"/>
      <c r="J10" s="27" t="s">
        <v>3</v>
      </c>
      <c r="K10" s="26"/>
      <c r="L10" s="27" t="s">
        <v>3</v>
      </c>
      <c r="M10" s="26"/>
      <c r="N10" s="27" t="s">
        <v>3</v>
      </c>
      <c r="O10" s="26"/>
      <c r="P10" s="27" t="s">
        <v>3</v>
      </c>
      <c r="Q10" s="26"/>
      <c r="R10" s="27" t="s">
        <v>3</v>
      </c>
      <c r="S10" s="26"/>
      <c r="T10" s="27" t="s">
        <v>3</v>
      </c>
      <c r="U10" s="26"/>
      <c r="V10" s="27" t="s">
        <v>3</v>
      </c>
      <c r="W10" s="26"/>
      <c r="X10" s="27" t="s">
        <v>3</v>
      </c>
      <c r="Y10" s="26"/>
      <c r="Z10" s="27" t="s">
        <v>3</v>
      </c>
      <c r="AA10" s="26"/>
      <c r="AB10" s="27" t="s">
        <v>3</v>
      </c>
      <c r="AC10" s="26"/>
      <c r="AD10" s="27" t="s">
        <v>3</v>
      </c>
      <c r="AE10" s="26"/>
      <c r="AF10" s="27" t="s">
        <v>3</v>
      </c>
      <c r="AG10" s="26"/>
      <c r="AH10" s="27" t="s">
        <v>3</v>
      </c>
      <c r="AI10" s="26"/>
      <c r="AJ10" s="27" t="s">
        <v>3</v>
      </c>
      <c r="AK10" s="26"/>
      <c r="AL10" s="27" t="s">
        <v>3</v>
      </c>
      <c r="AM10" s="26"/>
      <c r="AN10" s="27" t="s">
        <v>3</v>
      </c>
      <c r="AO10" s="26"/>
      <c r="AP10" s="27" t="s">
        <v>3</v>
      </c>
      <c r="AQ10" s="26"/>
      <c r="AR10" s="27" t="s">
        <v>3</v>
      </c>
      <c r="AS10" s="26"/>
      <c r="AT10" s="27" t="s">
        <v>3</v>
      </c>
      <c r="AU10" s="26"/>
      <c r="AV10" s="27" t="s">
        <v>3</v>
      </c>
      <c r="AW10" s="28"/>
      <c r="AX10" s="26"/>
      <c r="AY10" s="27" t="s">
        <v>3</v>
      </c>
    </row>
    <row r="11" spans="1:51" x14ac:dyDescent="0.25">
      <c r="A11" s="29"/>
      <c r="B11" s="30" t="s">
        <v>5</v>
      </c>
      <c r="C11" s="31"/>
      <c r="D11" s="32"/>
      <c r="E11" s="31"/>
      <c r="F11" s="32"/>
      <c r="G11" s="31"/>
      <c r="H11" s="32"/>
      <c r="I11" s="31"/>
      <c r="J11" s="32"/>
      <c r="K11" s="31"/>
      <c r="L11" s="32"/>
      <c r="M11" s="31"/>
      <c r="N11" s="32"/>
      <c r="O11" s="31"/>
      <c r="P11" s="32"/>
      <c r="Q11" s="31"/>
      <c r="R11" s="32"/>
      <c r="S11" s="31"/>
      <c r="T11" s="32"/>
      <c r="U11" s="31"/>
      <c r="V11" s="32"/>
      <c r="W11" s="31"/>
      <c r="X11" s="32"/>
      <c r="Y11" s="31"/>
      <c r="Z11" s="32"/>
      <c r="AA11" s="31"/>
      <c r="AB11" s="32"/>
      <c r="AC11" s="31"/>
      <c r="AD11" s="32"/>
      <c r="AE11" s="31"/>
      <c r="AF11" s="32"/>
      <c r="AG11" s="31"/>
      <c r="AH11" s="32"/>
      <c r="AI11" s="31"/>
      <c r="AJ11" s="32"/>
      <c r="AK11" s="31"/>
      <c r="AL11" s="32"/>
      <c r="AM11" s="31"/>
      <c r="AN11" s="32"/>
      <c r="AO11" s="31"/>
      <c r="AP11" s="32"/>
      <c r="AQ11" s="31"/>
      <c r="AR11" s="32"/>
      <c r="AS11" s="31"/>
      <c r="AT11" s="32"/>
      <c r="AU11" s="31"/>
      <c r="AV11" s="32"/>
      <c r="AW11" s="33"/>
      <c r="AX11" s="34">
        <f>AW11</f>
        <v>0</v>
      </c>
      <c r="AY11" s="35"/>
    </row>
    <row r="12" spans="1:51" x14ac:dyDescent="0.25">
      <c r="A12" s="36"/>
      <c r="B12" s="37" t="s">
        <v>6</v>
      </c>
      <c r="C12" s="38"/>
      <c r="D12" s="24"/>
      <c r="E12" s="38"/>
      <c r="F12" s="24"/>
      <c r="G12" s="38"/>
      <c r="H12" s="24"/>
      <c r="I12" s="38"/>
      <c r="J12" s="24"/>
      <c r="K12" s="24"/>
      <c r="L12" s="24"/>
      <c r="M12" s="38"/>
      <c r="N12" s="24"/>
      <c r="O12" s="38"/>
      <c r="P12" s="24"/>
      <c r="Q12" s="38"/>
      <c r="R12" s="24"/>
      <c r="S12" s="38"/>
      <c r="T12" s="24"/>
      <c r="U12" s="38"/>
      <c r="V12" s="24"/>
      <c r="W12" s="24"/>
      <c r="X12" s="24"/>
      <c r="Y12" s="24"/>
      <c r="Z12" s="24"/>
      <c r="AA12" s="38"/>
      <c r="AB12" s="24"/>
      <c r="AC12" s="38"/>
      <c r="AD12" s="24"/>
      <c r="AE12" s="38"/>
      <c r="AF12" s="24"/>
      <c r="AG12" s="38"/>
      <c r="AH12" s="24"/>
      <c r="AI12" s="38"/>
      <c r="AJ12" s="24"/>
      <c r="AK12" s="38"/>
      <c r="AL12" s="24"/>
      <c r="AM12" s="38"/>
      <c r="AN12" s="24"/>
      <c r="AO12" s="38"/>
      <c r="AP12" s="24"/>
      <c r="AQ12" s="38"/>
      <c r="AR12" s="24"/>
      <c r="AS12" s="38"/>
      <c r="AT12" s="24"/>
      <c r="AU12" s="38"/>
      <c r="AV12" s="39"/>
      <c r="AW12" s="40"/>
      <c r="AX12" s="38"/>
      <c r="AY12" s="24"/>
    </row>
    <row r="13" spans="1:51" x14ac:dyDescent="0.25">
      <c r="A13" s="41">
        <v>101</v>
      </c>
      <c r="B13" s="42" t="s">
        <v>7</v>
      </c>
      <c r="C13" s="43">
        <v>20697388.41</v>
      </c>
      <c r="D13" s="43">
        <v>0</v>
      </c>
      <c r="E13" s="43">
        <v>0</v>
      </c>
      <c r="F13" s="43">
        <v>0</v>
      </c>
      <c r="G13" s="43">
        <v>66795.649999999994</v>
      </c>
      <c r="H13" s="43">
        <v>0</v>
      </c>
      <c r="I13" s="43">
        <v>621346.66</v>
      </c>
      <c r="J13" s="43">
        <v>0</v>
      </c>
      <c r="K13" s="43">
        <v>1184438.93</v>
      </c>
      <c r="L13" s="43">
        <v>0</v>
      </c>
      <c r="M13" s="43">
        <v>255673.89</v>
      </c>
      <c r="N13" s="43">
        <v>0</v>
      </c>
      <c r="O13" s="43">
        <v>999189.25</v>
      </c>
      <c r="P13" s="43">
        <v>0</v>
      </c>
      <c r="Q13" s="43">
        <v>2941436.86</v>
      </c>
      <c r="R13" s="43">
        <v>0</v>
      </c>
      <c r="S13" s="43">
        <v>8306469.1900000004</v>
      </c>
      <c r="T13" s="43">
        <v>0</v>
      </c>
      <c r="U13" s="43">
        <v>1115224.1499999999</v>
      </c>
      <c r="V13" s="43">
        <v>0</v>
      </c>
      <c r="W13" s="43">
        <v>4027221.96</v>
      </c>
      <c r="X13" s="43">
        <v>0</v>
      </c>
      <c r="Y13" s="43">
        <v>1432862.14</v>
      </c>
      <c r="Z13" s="43">
        <v>0</v>
      </c>
      <c r="AA13" s="43">
        <v>2425459.2799999998</v>
      </c>
      <c r="AB13" s="43">
        <v>0</v>
      </c>
      <c r="AC13" s="43">
        <v>2588521.21</v>
      </c>
      <c r="AD13" s="43">
        <v>0</v>
      </c>
      <c r="AE13" s="43">
        <v>1155985.4099999999</v>
      </c>
      <c r="AF13" s="43">
        <v>0</v>
      </c>
      <c r="AG13" s="43">
        <v>6589608.5899999999</v>
      </c>
      <c r="AH13" s="43">
        <v>0</v>
      </c>
      <c r="AI13" s="43">
        <v>675796.07</v>
      </c>
      <c r="AJ13" s="43">
        <v>0</v>
      </c>
      <c r="AK13" s="43">
        <v>285828.51</v>
      </c>
      <c r="AL13" s="43">
        <v>0</v>
      </c>
      <c r="AM13" s="43">
        <v>646436.80000000005</v>
      </c>
      <c r="AN13" s="43">
        <v>0</v>
      </c>
      <c r="AO13" s="43">
        <v>0</v>
      </c>
      <c r="AP13" s="43">
        <v>0</v>
      </c>
      <c r="AQ13" s="43">
        <v>0</v>
      </c>
      <c r="AR13" s="43">
        <v>0</v>
      </c>
      <c r="AS13" s="43">
        <v>0</v>
      </c>
      <c r="AT13" s="43">
        <v>0</v>
      </c>
      <c r="AU13" s="43">
        <v>0</v>
      </c>
      <c r="AV13" s="44">
        <v>0</v>
      </c>
      <c r="AW13" s="28">
        <v>0</v>
      </c>
      <c r="AX13" s="28">
        <f t="shared" ref="AX13:AX22" si="0">C13+E13+G13+I13+K13+M13+O13+Q13+S13+U13+W13+Y13+AA13+AC13+AE13+AG13+AI13+AK13+AM13+AS13+AU13+AQ13+AO13</f>
        <v>56015682.959999993</v>
      </c>
      <c r="AY13" s="28">
        <f t="shared" ref="AY13:AY22" si="1">D13+F13+H13+J13+L13+N13+P13+R13+T13+V13+X13+Z13+AB13+AD13+AF13+AH13+AJ13+AL13+AN13+AT13+AV13+AR13+AP13</f>
        <v>0</v>
      </c>
    </row>
    <row r="14" spans="1:51" x14ac:dyDescent="0.25">
      <c r="A14" s="41">
        <v>102</v>
      </c>
      <c r="B14" s="42" t="s">
        <v>8</v>
      </c>
      <c r="C14" s="43">
        <v>2936404.81</v>
      </c>
      <c r="D14" s="43">
        <v>0</v>
      </c>
      <c r="E14" s="43">
        <v>0</v>
      </c>
      <c r="F14" s="43">
        <v>0</v>
      </c>
      <c r="G14" s="43">
        <v>4723.92</v>
      </c>
      <c r="H14" s="43">
        <v>0</v>
      </c>
      <c r="I14" s="43">
        <v>44203.62</v>
      </c>
      <c r="J14" s="43">
        <v>0</v>
      </c>
      <c r="K14" s="43">
        <v>86226.31</v>
      </c>
      <c r="L14" s="43">
        <v>0</v>
      </c>
      <c r="M14" s="43">
        <v>18081.75</v>
      </c>
      <c r="N14" s="43">
        <v>0</v>
      </c>
      <c r="O14" s="43">
        <v>70625.09</v>
      </c>
      <c r="P14" s="43">
        <v>0</v>
      </c>
      <c r="Q14" s="43">
        <v>207422.24</v>
      </c>
      <c r="R14" s="43">
        <v>0</v>
      </c>
      <c r="S14" s="43">
        <v>577562.63</v>
      </c>
      <c r="T14" s="43">
        <v>0</v>
      </c>
      <c r="U14" s="43">
        <v>79446.38</v>
      </c>
      <c r="V14" s="43">
        <v>0</v>
      </c>
      <c r="W14" s="43">
        <v>280842.56</v>
      </c>
      <c r="X14" s="43">
        <v>0</v>
      </c>
      <c r="Y14" s="43">
        <v>103179.39</v>
      </c>
      <c r="Z14" s="43">
        <v>0</v>
      </c>
      <c r="AA14" s="43">
        <v>176961.16</v>
      </c>
      <c r="AB14" s="43">
        <v>0</v>
      </c>
      <c r="AC14" s="43">
        <v>185362.91</v>
      </c>
      <c r="AD14" s="43">
        <v>0</v>
      </c>
      <c r="AE14" s="43">
        <v>75863.83</v>
      </c>
      <c r="AF14" s="43">
        <v>0</v>
      </c>
      <c r="AG14" s="43">
        <v>450080.43</v>
      </c>
      <c r="AH14" s="43">
        <v>0</v>
      </c>
      <c r="AI14" s="43">
        <v>48474.49</v>
      </c>
      <c r="AJ14" s="43">
        <v>0</v>
      </c>
      <c r="AK14" s="43">
        <v>20188.02</v>
      </c>
      <c r="AL14" s="43">
        <v>0</v>
      </c>
      <c r="AM14" s="43">
        <v>41568.76</v>
      </c>
      <c r="AN14" s="43">
        <v>0</v>
      </c>
      <c r="AO14" s="43">
        <v>0</v>
      </c>
      <c r="AP14" s="43">
        <v>0</v>
      </c>
      <c r="AQ14" s="43">
        <v>0</v>
      </c>
      <c r="AR14" s="43">
        <v>0</v>
      </c>
      <c r="AS14" s="43">
        <v>0</v>
      </c>
      <c r="AT14" s="43">
        <v>0</v>
      </c>
      <c r="AU14" s="43">
        <v>0</v>
      </c>
      <c r="AV14" s="44">
        <v>0</v>
      </c>
      <c r="AW14" s="28">
        <v>0</v>
      </c>
      <c r="AX14" s="28">
        <f t="shared" si="0"/>
        <v>5407218.2999999989</v>
      </c>
      <c r="AY14" s="28">
        <f t="shared" si="1"/>
        <v>0</v>
      </c>
    </row>
    <row r="15" spans="1:51" x14ac:dyDescent="0.25">
      <c r="A15" s="41">
        <v>103</v>
      </c>
      <c r="B15" s="42" t="s">
        <v>9</v>
      </c>
      <c r="C15" s="43">
        <v>13949735.640000001</v>
      </c>
      <c r="D15" s="43">
        <v>0</v>
      </c>
      <c r="E15" s="43">
        <v>0</v>
      </c>
      <c r="F15" s="43">
        <v>0</v>
      </c>
      <c r="G15" s="43">
        <v>382.72</v>
      </c>
      <c r="H15" s="43">
        <v>0</v>
      </c>
      <c r="I15" s="43">
        <v>151065.79999999999</v>
      </c>
      <c r="J15" s="43">
        <v>0</v>
      </c>
      <c r="K15" s="43">
        <v>226783.14</v>
      </c>
      <c r="L15" s="43">
        <v>0</v>
      </c>
      <c r="M15" s="43">
        <v>1464.9</v>
      </c>
      <c r="N15" s="43">
        <v>0</v>
      </c>
      <c r="O15" s="43">
        <v>2457729.44</v>
      </c>
      <c r="P15" s="43">
        <v>0</v>
      </c>
      <c r="Q15" s="43">
        <v>110918.3</v>
      </c>
      <c r="R15" s="43">
        <v>0</v>
      </c>
      <c r="S15" s="43">
        <v>981867.78</v>
      </c>
      <c r="T15" s="43">
        <v>0</v>
      </c>
      <c r="U15" s="43">
        <v>60739743.329999998</v>
      </c>
      <c r="V15" s="43">
        <v>0</v>
      </c>
      <c r="W15" s="43">
        <v>85433.38</v>
      </c>
      <c r="X15" s="43">
        <v>0</v>
      </c>
      <c r="Y15" s="43">
        <v>339709.77</v>
      </c>
      <c r="Z15" s="43">
        <v>0</v>
      </c>
      <c r="AA15" s="43">
        <v>7237577.3700000001</v>
      </c>
      <c r="AB15" s="43">
        <v>0</v>
      </c>
      <c r="AC15" s="43">
        <v>778483.82</v>
      </c>
      <c r="AD15" s="43">
        <v>0</v>
      </c>
      <c r="AE15" s="43">
        <v>1105834.6599999999</v>
      </c>
      <c r="AF15" s="43">
        <v>0</v>
      </c>
      <c r="AG15" s="43">
        <v>7777324.1600000001</v>
      </c>
      <c r="AH15" s="43">
        <v>12649.81</v>
      </c>
      <c r="AI15" s="43">
        <v>183927.2</v>
      </c>
      <c r="AJ15" s="43">
        <v>0</v>
      </c>
      <c r="AK15" s="43">
        <v>1635.54</v>
      </c>
      <c r="AL15" s="43">
        <v>0</v>
      </c>
      <c r="AM15" s="43">
        <v>102679.28</v>
      </c>
      <c r="AN15" s="43">
        <v>0</v>
      </c>
      <c r="AO15" s="43">
        <v>0</v>
      </c>
      <c r="AP15" s="43">
        <v>0</v>
      </c>
      <c r="AQ15" s="43">
        <v>0</v>
      </c>
      <c r="AR15" s="43">
        <v>0</v>
      </c>
      <c r="AS15" s="43">
        <v>0</v>
      </c>
      <c r="AT15" s="43">
        <v>0</v>
      </c>
      <c r="AU15" s="43">
        <v>0</v>
      </c>
      <c r="AV15" s="44">
        <v>0</v>
      </c>
      <c r="AW15" s="28">
        <v>0</v>
      </c>
      <c r="AX15" s="28">
        <f t="shared" si="0"/>
        <v>96232296.230000004</v>
      </c>
      <c r="AY15" s="28">
        <f t="shared" si="1"/>
        <v>12649.81</v>
      </c>
    </row>
    <row r="16" spans="1:51" x14ac:dyDescent="0.25">
      <c r="A16" s="41">
        <v>104</v>
      </c>
      <c r="B16" s="42" t="s">
        <v>10</v>
      </c>
      <c r="C16" s="43">
        <v>25366890.859999999</v>
      </c>
      <c r="D16" s="43">
        <v>0</v>
      </c>
      <c r="E16" s="43">
        <v>0</v>
      </c>
      <c r="F16" s="43">
        <v>0</v>
      </c>
      <c r="G16" s="43">
        <v>211500</v>
      </c>
      <c r="H16" s="43">
        <v>0</v>
      </c>
      <c r="I16" s="43">
        <v>17148567.850000001</v>
      </c>
      <c r="J16" s="43">
        <v>0</v>
      </c>
      <c r="K16" s="43">
        <v>5628034.8499999996</v>
      </c>
      <c r="L16" s="43">
        <v>0</v>
      </c>
      <c r="M16" s="43">
        <v>192600</v>
      </c>
      <c r="N16" s="43">
        <v>0</v>
      </c>
      <c r="O16" s="43">
        <v>649904</v>
      </c>
      <c r="P16" s="43">
        <v>0</v>
      </c>
      <c r="Q16" s="43">
        <v>265000</v>
      </c>
      <c r="R16" s="43">
        <v>0</v>
      </c>
      <c r="S16" s="43">
        <v>3098392.57</v>
      </c>
      <c r="T16" s="43">
        <v>0</v>
      </c>
      <c r="U16" s="43">
        <v>50657094.469999999</v>
      </c>
      <c r="V16" s="43">
        <v>0</v>
      </c>
      <c r="W16" s="43">
        <v>359350</v>
      </c>
      <c r="X16" s="43">
        <v>0</v>
      </c>
      <c r="Y16" s="43">
        <v>9028838.5899999999</v>
      </c>
      <c r="Z16" s="43">
        <v>0</v>
      </c>
      <c r="AA16" s="43">
        <v>1806565864</v>
      </c>
      <c r="AB16" s="43">
        <v>0</v>
      </c>
      <c r="AC16" s="43">
        <v>4143291</v>
      </c>
      <c r="AD16" s="43">
        <v>0</v>
      </c>
      <c r="AE16" s="43">
        <v>15260912.300000001</v>
      </c>
      <c r="AF16" s="43">
        <v>0</v>
      </c>
      <c r="AG16" s="43">
        <v>15808474.439999999</v>
      </c>
      <c r="AH16" s="43">
        <v>0</v>
      </c>
      <c r="AI16" s="43">
        <v>920000</v>
      </c>
      <c r="AJ16" s="43">
        <v>0</v>
      </c>
      <c r="AK16" s="43">
        <v>2218525.56</v>
      </c>
      <c r="AL16" s="43">
        <v>0</v>
      </c>
      <c r="AM16" s="43">
        <v>145019.71</v>
      </c>
      <c r="AN16" s="43">
        <v>0</v>
      </c>
      <c r="AO16" s="43">
        <v>0</v>
      </c>
      <c r="AP16" s="43">
        <v>0</v>
      </c>
      <c r="AQ16" s="43">
        <v>0</v>
      </c>
      <c r="AR16" s="43">
        <v>0</v>
      </c>
      <c r="AS16" s="43">
        <v>0</v>
      </c>
      <c r="AT16" s="43">
        <v>0</v>
      </c>
      <c r="AU16" s="43">
        <v>0</v>
      </c>
      <c r="AV16" s="44">
        <v>0</v>
      </c>
      <c r="AW16" s="28">
        <v>0</v>
      </c>
      <c r="AX16" s="28">
        <f t="shared" si="0"/>
        <v>1957668260.2</v>
      </c>
      <c r="AY16" s="28">
        <f t="shared" si="1"/>
        <v>0</v>
      </c>
    </row>
    <row r="17" spans="1:51" x14ac:dyDescent="0.25">
      <c r="A17" s="41">
        <v>105</v>
      </c>
      <c r="B17" s="42" t="s">
        <v>14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3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4">
        <v>0</v>
      </c>
      <c r="AW17" s="28">
        <v>0</v>
      </c>
      <c r="AX17" s="28">
        <f t="shared" si="0"/>
        <v>0</v>
      </c>
      <c r="AY17" s="28">
        <f t="shared" si="1"/>
        <v>0</v>
      </c>
    </row>
    <row r="18" spans="1:51" x14ac:dyDescent="0.25">
      <c r="A18" s="41">
        <v>106</v>
      </c>
      <c r="B18" s="42" t="s">
        <v>15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43">
        <v>0</v>
      </c>
      <c r="AR18" s="43">
        <v>0</v>
      </c>
      <c r="AS18" s="43">
        <v>0</v>
      </c>
      <c r="AT18" s="43">
        <v>0</v>
      </c>
      <c r="AU18" s="43">
        <v>0</v>
      </c>
      <c r="AV18" s="44">
        <v>0</v>
      </c>
      <c r="AW18" s="28">
        <v>0</v>
      </c>
      <c r="AX18" s="28">
        <f t="shared" si="0"/>
        <v>0</v>
      </c>
      <c r="AY18" s="28">
        <f t="shared" si="1"/>
        <v>0</v>
      </c>
    </row>
    <row r="19" spans="1:51" x14ac:dyDescent="0.25">
      <c r="A19" s="41">
        <v>107</v>
      </c>
      <c r="B19" s="42" t="s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15282.89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594988.28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43">
        <v>0</v>
      </c>
      <c r="AP19" s="43">
        <v>0</v>
      </c>
      <c r="AQ19" s="43">
        <v>39484979.049999997</v>
      </c>
      <c r="AR19" s="43">
        <v>0</v>
      </c>
      <c r="AS19" s="43">
        <v>0</v>
      </c>
      <c r="AT19" s="43">
        <v>0</v>
      </c>
      <c r="AU19" s="43">
        <v>0</v>
      </c>
      <c r="AV19" s="44">
        <v>0</v>
      </c>
      <c r="AW19" s="28">
        <v>0</v>
      </c>
      <c r="AX19" s="28">
        <f t="shared" si="0"/>
        <v>40095250.219999999</v>
      </c>
      <c r="AY19" s="28">
        <f t="shared" si="1"/>
        <v>0</v>
      </c>
    </row>
    <row r="20" spans="1:51" x14ac:dyDescent="0.25">
      <c r="A20" s="41">
        <v>108</v>
      </c>
      <c r="B20" s="42" t="s">
        <v>17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4">
        <v>0</v>
      </c>
      <c r="AW20" s="28">
        <v>0</v>
      </c>
      <c r="AX20" s="28">
        <f t="shared" si="0"/>
        <v>0</v>
      </c>
      <c r="AY20" s="28">
        <f t="shared" si="1"/>
        <v>0</v>
      </c>
    </row>
    <row r="21" spans="1:51" x14ac:dyDescent="0.25">
      <c r="A21" s="41">
        <v>109</v>
      </c>
      <c r="B21" s="42" t="s">
        <v>12</v>
      </c>
      <c r="C21" s="43">
        <v>195483.83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39875.33</v>
      </c>
      <c r="R21" s="43">
        <v>0</v>
      </c>
      <c r="S21" s="43">
        <v>5000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147640.84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3">
        <v>0</v>
      </c>
      <c r="AQ21" s="43">
        <v>0</v>
      </c>
      <c r="AR21" s="43">
        <v>0</v>
      </c>
      <c r="AS21" s="43">
        <v>0</v>
      </c>
      <c r="AT21" s="43">
        <v>0</v>
      </c>
      <c r="AU21" s="43">
        <v>0</v>
      </c>
      <c r="AV21" s="44">
        <v>0</v>
      </c>
      <c r="AW21" s="28">
        <v>0</v>
      </c>
      <c r="AX21" s="28">
        <f t="shared" si="0"/>
        <v>388000</v>
      </c>
      <c r="AY21" s="28">
        <f t="shared" si="1"/>
        <v>0</v>
      </c>
    </row>
    <row r="22" spans="1:51" x14ac:dyDescent="0.25">
      <c r="A22" s="41">
        <v>110</v>
      </c>
      <c r="B22" s="42" t="s">
        <v>13</v>
      </c>
      <c r="C22" s="43">
        <v>476000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2500</v>
      </c>
      <c r="T22" s="43">
        <v>0</v>
      </c>
      <c r="U22" s="43">
        <v>0</v>
      </c>
      <c r="V22" s="43">
        <v>0</v>
      </c>
      <c r="W22" s="43">
        <v>3300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251000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43">
        <v>26802622.920000002</v>
      </c>
      <c r="AP22" s="43">
        <v>0</v>
      </c>
      <c r="AQ22" s="43">
        <v>0</v>
      </c>
      <c r="AR22" s="43">
        <v>0</v>
      </c>
      <c r="AS22" s="43">
        <v>0</v>
      </c>
      <c r="AT22" s="43">
        <v>0</v>
      </c>
      <c r="AU22" s="43">
        <v>0</v>
      </c>
      <c r="AV22" s="44">
        <v>0</v>
      </c>
      <c r="AW22" s="28">
        <v>0</v>
      </c>
      <c r="AX22" s="28">
        <f t="shared" si="0"/>
        <v>27535422.920000002</v>
      </c>
      <c r="AY22" s="28">
        <f t="shared" si="1"/>
        <v>0</v>
      </c>
    </row>
    <row r="23" spans="1:51" s="4" customFormat="1" x14ac:dyDescent="0.25">
      <c r="A23" s="36">
        <v>100</v>
      </c>
      <c r="B23" s="37" t="s">
        <v>18</v>
      </c>
      <c r="C23" s="45">
        <v>63621903.549999997</v>
      </c>
      <c r="D23" s="45">
        <v>0</v>
      </c>
      <c r="E23" s="45">
        <v>0</v>
      </c>
      <c r="F23" s="45">
        <v>0</v>
      </c>
      <c r="G23" s="45">
        <v>283402.28999999998</v>
      </c>
      <c r="H23" s="45">
        <v>0</v>
      </c>
      <c r="I23" s="45">
        <v>17965183.93</v>
      </c>
      <c r="J23" s="45">
        <v>0</v>
      </c>
      <c r="K23" s="45">
        <v>7125483.2299999995</v>
      </c>
      <c r="L23" s="45">
        <v>0</v>
      </c>
      <c r="M23" s="45">
        <v>467820.54000000004</v>
      </c>
      <c r="N23" s="45">
        <v>0</v>
      </c>
      <c r="O23" s="45">
        <v>4177447.7800000003</v>
      </c>
      <c r="P23" s="45">
        <v>0</v>
      </c>
      <c r="Q23" s="45">
        <v>3564652.7299999995</v>
      </c>
      <c r="R23" s="45">
        <v>0</v>
      </c>
      <c r="S23" s="45">
        <v>12987075.060000001</v>
      </c>
      <c r="T23" s="45">
        <v>0</v>
      </c>
      <c r="U23" s="45">
        <v>112591508.33</v>
      </c>
      <c r="V23" s="45">
        <v>0</v>
      </c>
      <c r="W23" s="45">
        <v>4756147.8999999994</v>
      </c>
      <c r="X23" s="46">
        <v>0</v>
      </c>
      <c r="Y23" s="46">
        <v>10904589.890000001</v>
      </c>
      <c r="Z23" s="46">
        <v>0</v>
      </c>
      <c r="AA23" s="45">
        <v>1817000850.0899999</v>
      </c>
      <c r="AB23" s="45">
        <v>0</v>
      </c>
      <c r="AC23" s="45">
        <v>7695658.9399999995</v>
      </c>
      <c r="AD23" s="45">
        <v>0</v>
      </c>
      <c r="AE23" s="45">
        <v>17598596.199999999</v>
      </c>
      <c r="AF23" s="45">
        <v>0</v>
      </c>
      <c r="AG23" s="45">
        <v>31024128.459999997</v>
      </c>
      <c r="AH23" s="45">
        <v>12649.81</v>
      </c>
      <c r="AI23" s="45">
        <v>1828197.76</v>
      </c>
      <c r="AJ23" s="45">
        <v>0</v>
      </c>
      <c r="AK23" s="45">
        <v>2526177.63</v>
      </c>
      <c r="AL23" s="45">
        <v>0</v>
      </c>
      <c r="AM23" s="45">
        <v>935704.55</v>
      </c>
      <c r="AN23" s="46">
        <v>0</v>
      </c>
      <c r="AO23" s="45">
        <v>26802622.920000002</v>
      </c>
      <c r="AP23" s="45">
        <v>0</v>
      </c>
      <c r="AQ23" s="45">
        <v>39484979.049999997</v>
      </c>
      <c r="AR23" s="45">
        <v>0</v>
      </c>
      <c r="AS23" s="45">
        <v>0</v>
      </c>
      <c r="AT23" s="45">
        <v>0</v>
      </c>
      <c r="AU23" s="45">
        <v>0</v>
      </c>
      <c r="AV23" s="44"/>
      <c r="AW23" s="28"/>
      <c r="AX23" s="46">
        <f>SUM(AX13:AX22)</f>
        <v>2183342130.8299999</v>
      </c>
      <c r="AY23" s="46">
        <f t="shared" ref="AY23" si="2">SUM(AY13:AY22)</f>
        <v>12649.81</v>
      </c>
    </row>
    <row r="24" spans="1:51" x14ac:dyDescent="0.25">
      <c r="A24" s="41"/>
      <c r="B24" s="42"/>
      <c r="C24" s="47"/>
      <c r="D24" s="28"/>
      <c r="E24" s="47"/>
      <c r="F24" s="28"/>
      <c r="G24" s="47"/>
      <c r="H24" s="28"/>
      <c r="I24" s="47"/>
      <c r="J24" s="28"/>
      <c r="K24" s="47"/>
      <c r="L24" s="28"/>
      <c r="M24" s="47"/>
      <c r="N24" s="28"/>
      <c r="O24" s="47"/>
      <c r="P24" s="28"/>
      <c r="Q24" s="47"/>
      <c r="R24" s="28"/>
      <c r="S24" s="47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44"/>
      <c r="AW24" s="28"/>
      <c r="AX24" s="28"/>
      <c r="AY24" s="28"/>
    </row>
    <row r="25" spans="1:51" x14ac:dyDescent="0.25">
      <c r="A25" s="41"/>
      <c r="B25" s="37" t="s">
        <v>16</v>
      </c>
      <c r="C25" s="47"/>
      <c r="D25" s="28"/>
      <c r="E25" s="47"/>
      <c r="F25" s="28"/>
      <c r="G25" s="47"/>
      <c r="H25" s="28"/>
      <c r="I25" s="47"/>
      <c r="J25" s="28"/>
      <c r="K25" s="47"/>
      <c r="L25" s="28"/>
      <c r="M25" s="47"/>
      <c r="N25" s="28"/>
      <c r="O25" s="47"/>
      <c r="P25" s="28"/>
      <c r="Q25" s="47"/>
      <c r="R25" s="28"/>
      <c r="S25" s="47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44"/>
      <c r="AW25" s="28"/>
      <c r="AX25" s="28"/>
      <c r="AY25" s="28"/>
    </row>
    <row r="26" spans="1:51" x14ac:dyDescent="0.25">
      <c r="A26" s="41">
        <v>201</v>
      </c>
      <c r="B26" s="42" t="s">
        <v>43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3">
        <v>0</v>
      </c>
      <c r="AV26" s="44">
        <v>0</v>
      </c>
      <c r="AW26" s="28">
        <v>0</v>
      </c>
      <c r="AX26" s="28">
        <f t="shared" ref="AX26:AY30" si="3">C26+E26+G26+I26+K26+M26+O26+Q26+S26+U26+W26+Y26+AA26+AC26+AE26+AG26+AI26+AK26+AM26+AS26+AU26+AQ26+AO26</f>
        <v>0</v>
      </c>
      <c r="AY26" s="28">
        <f t="shared" si="3"/>
        <v>0</v>
      </c>
    </row>
    <row r="27" spans="1:51" x14ac:dyDescent="0.25">
      <c r="A27" s="41">
        <v>202</v>
      </c>
      <c r="B27" s="42" t="s">
        <v>39</v>
      </c>
      <c r="C27" s="43">
        <v>363420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800000</v>
      </c>
      <c r="N27" s="43">
        <v>0</v>
      </c>
      <c r="O27" s="43">
        <v>2410053.75</v>
      </c>
      <c r="P27" s="43">
        <v>0</v>
      </c>
      <c r="Q27" s="43">
        <v>3925361.76</v>
      </c>
      <c r="R27" s="43">
        <v>0</v>
      </c>
      <c r="S27" s="43">
        <v>1039171.95</v>
      </c>
      <c r="T27" s="43">
        <v>0</v>
      </c>
      <c r="U27" s="43">
        <v>3306461.17</v>
      </c>
      <c r="V27" s="43">
        <v>0</v>
      </c>
      <c r="W27" s="43">
        <v>10622942.59</v>
      </c>
      <c r="X27" s="43">
        <v>0</v>
      </c>
      <c r="Y27" s="43">
        <v>0</v>
      </c>
      <c r="Z27" s="43">
        <v>0</v>
      </c>
      <c r="AA27" s="43">
        <v>785000</v>
      </c>
      <c r="AB27" s="43">
        <v>0</v>
      </c>
      <c r="AC27" s="43">
        <v>618980</v>
      </c>
      <c r="AD27" s="43">
        <v>0</v>
      </c>
      <c r="AE27" s="43">
        <v>0</v>
      </c>
      <c r="AF27" s="43">
        <v>0</v>
      </c>
      <c r="AG27" s="43">
        <v>11420300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4">
        <v>0</v>
      </c>
      <c r="AW27" s="28">
        <v>0</v>
      </c>
      <c r="AX27" s="28">
        <f t="shared" si="3"/>
        <v>35291691.219999999</v>
      </c>
      <c r="AY27" s="28">
        <f t="shared" si="3"/>
        <v>0</v>
      </c>
    </row>
    <row r="28" spans="1:51" x14ac:dyDescent="0.25">
      <c r="A28" s="41">
        <v>203</v>
      </c>
      <c r="B28" s="42" t="s">
        <v>40</v>
      </c>
      <c r="C28" s="43">
        <v>2306009.13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500000</v>
      </c>
      <c r="J28" s="43">
        <v>0</v>
      </c>
      <c r="K28" s="43">
        <v>7915720.8499999996</v>
      </c>
      <c r="L28" s="43">
        <v>0</v>
      </c>
      <c r="M28" s="43">
        <v>0</v>
      </c>
      <c r="N28" s="43">
        <v>0</v>
      </c>
      <c r="O28" s="43">
        <v>100000</v>
      </c>
      <c r="P28" s="43">
        <v>0</v>
      </c>
      <c r="Q28" s="43">
        <v>173274.02</v>
      </c>
      <c r="R28" s="43">
        <v>0</v>
      </c>
      <c r="S28" s="43">
        <v>16657468.15</v>
      </c>
      <c r="T28" s="43">
        <v>0</v>
      </c>
      <c r="U28" s="43">
        <v>10331246.85</v>
      </c>
      <c r="V28" s="43">
        <v>0</v>
      </c>
      <c r="W28" s="43">
        <v>169367.2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11137018.699999999</v>
      </c>
      <c r="AD28" s="43">
        <v>0</v>
      </c>
      <c r="AE28" s="43">
        <v>0</v>
      </c>
      <c r="AF28" s="43">
        <v>0</v>
      </c>
      <c r="AG28" s="43">
        <v>18502000</v>
      </c>
      <c r="AH28" s="43">
        <v>0</v>
      </c>
      <c r="AI28" s="43">
        <v>3112938.45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4">
        <v>0</v>
      </c>
      <c r="AW28" s="28">
        <v>0</v>
      </c>
      <c r="AX28" s="28">
        <f t="shared" si="3"/>
        <v>70905043.350000009</v>
      </c>
      <c r="AY28" s="28">
        <f t="shared" si="3"/>
        <v>0</v>
      </c>
    </row>
    <row r="29" spans="1:51" x14ac:dyDescent="0.25">
      <c r="A29" s="41">
        <v>204</v>
      </c>
      <c r="B29" s="42" t="s">
        <v>41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31687.95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4">
        <v>0</v>
      </c>
      <c r="AW29" s="28">
        <v>0</v>
      </c>
      <c r="AX29" s="28">
        <f t="shared" si="3"/>
        <v>31687.95</v>
      </c>
      <c r="AY29" s="28">
        <f t="shared" si="3"/>
        <v>0</v>
      </c>
    </row>
    <row r="30" spans="1:51" x14ac:dyDescent="0.25">
      <c r="A30" s="41">
        <v>205</v>
      </c>
      <c r="B30" s="42" t="s">
        <v>42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9047908.0500000007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4">
        <v>0</v>
      </c>
      <c r="AW30" s="28">
        <v>0</v>
      </c>
      <c r="AX30" s="28">
        <f t="shared" si="3"/>
        <v>9047908.0500000007</v>
      </c>
      <c r="AY30" s="28">
        <f t="shared" si="3"/>
        <v>0</v>
      </c>
    </row>
    <row r="31" spans="1:51" s="4" customFormat="1" x14ac:dyDescent="0.25">
      <c r="A31" s="36">
        <v>200</v>
      </c>
      <c r="B31" s="37" t="s">
        <v>19</v>
      </c>
      <c r="C31" s="45">
        <v>2669429.13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500000</v>
      </c>
      <c r="J31" s="45">
        <v>0</v>
      </c>
      <c r="K31" s="45">
        <v>7915720.8499999996</v>
      </c>
      <c r="L31" s="45">
        <v>0</v>
      </c>
      <c r="M31" s="45">
        <v>800000</v>
      </c>
      <c r="N31" s="45">
        <v>0</v>
      </c>
      <c r="O31" s="45">
        <v>2510053.75</v>
      </c>
      <c r="P31" s="45">
        <v>0</v>
      </c>
      <c r="Q31" s="45">
        <v>4098635.78</v>
      </c>
      <c r="R31" s="45">
        <v>0</v>
      </c>
      <c r="S31" s="45">
        <v>17696640.100000001</v>
      </c>
      <c r="T31" s="45">
        <v>0</v>
      </c>
      <c r="U31" s="45">
        <v>13637708.02</v>
      </c>
      <c r="V31" s="45">
        <v>0</v>
      </c>
      <c r="W31" s="45">
        <v>10792309.789999999</v>
      </c>
      <c r="X31" s="46">
        <v>0</v>
      </c>
      <c r="Y31" s="46">
        <v>0</v>
      </c>
      <c r="Z31" s="46">
        <v>0</v>
      </c>
      <c r="AA31" s="45">
        <v>785000</v>
      </c>
      <c r="AB31" s="45">
        <v>0</v>
      </c>
      <c r="AC31" s="45">
        <v>11787686.649999999</v>
      </c>
      <c r="AD31" s="45">
        <v>0</v>
      </c>
      <c r="AE31" s="45">
        <v>0</v>
      </c>
      <c r="AF31" s="45">
        <v>0</v>
      </c>
      <c r="AG31" s="45">
        <v>29922300</v>
      </c>
      <c r="AH31" s="45">
        <v>0</v>
      </c>
      <c r="AI31" s="45">
        <v>3112938.45</v>
      </c>
      <c r="AJ31" s="45">
        <v>0</v>
      </c>
      <c r="AK31" s="45">
        <v>0</v>
      </c>
      <c r="AL31" s="45">
        <v>0</v>
      </c>
      <c r="AM31" s="45">
        <v>0</v>
      </c>
      <c r="AN31" s="46">
        <v>0</v>
      </c>
      <c r="AO31" s="45">
        <v>9047908.0500000007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4"/>
      <c r="AW31" s="45"/>
      <c r="AX31" s="45">
        <f>SUM(AX26:AX30)</f>
        <v>115276330.57000001</v>
      </c>
      <c r="AY31" s="46">
        <f t="shared" ref="AY31" si="4">SUM(AY26:AY30)</f>
        <v>0</v>
      </c>
    </row>
    <row r="32" spans="1:51" x14ac:dyDescent="0.25">
      <c r="A32" s="41"/>
      <c r="B32" s="42"/>
      <c r="C32" s="47"/>
      <c r="D32" s="28"/>
      <c r="E32" s="47"/>
      <c r="F32" s="28"/>
      <c r="G32" s="47"/>
      <c r="H32" s="28"/>
      <c r="I32" s="47"/>
      <c r="J32" s="28"/>
      <c r="K32" s="47"/>
      <c r="L32" s="28"/>
      <c r="M32" s="47"/>
      <c r="N32" s="28"/>
      <c r="O32" s="47"/>
      <c r="P32" s="28"/>
      <c r="Q32" s="47"/>
      <c r="R32" s="28"/>
      <c r="S32" s="47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44"/>
      <c r="AW32" s="28"/>
      <c r="AX32" s="28"/>
      <c r="AY32" s="28"/>
    </row>
    <row r="33" spans="1:51" ht="24.75" x14ac:dyDescent="0.25">
      <c r="A33" s="41"/>
      <c r="B33" s="48" t="s">
        <v>25</v>
      </c>
      <c r="C33" s="47"/>
      <c r="D33" s="28"/>
      <c r="E33" s="47"/>
      <c r="F33" s="28"/>
      <c r="G33" s="47"/>
      <c r="H33" s="28"/>
      <c r="I33" s="47"/>
      <c r="J33" s="28"/>
      <c r="K33" s="47"/>
      <c r="L33" s="28"/>
      <c r="M33" s="47"/>
      <c r="N33" s="28"/>
      <c r="O33" s="47"/>
      <c r="P33" s="28"/>
      <c r="Q33" s="47"/>
      <c r="R33" s="28"/>
      <c r="S33" s="47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44"/>
      <c r="AW33" s="28"/>
      <c r="AX33" s="28"/>
      <c r="AY33" s="28"/>
    </row>
    <row r="34" spans="1:51" x14ac:dyDescent="0.25">
      <c r="A34" s="41">
        <v>301</v>
      </c>
      <c r="B34" s="42" t="s">
        <v>24</v>
      </c>
      <c r="C34" s="43"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4">
        <v>0</v>
      </c>
      <c r="AW34" s="28">
        <v>0</v>
      </c>
      <c r="AX34" s="28">
        <f t="shared" ref="AX34:AY37" si="5">C34+G34+I34+K34+M34+O34+Q34+S34+U34+W34+Y34+AA34+AC34+AE34+AG34+AI34+AK34+AM34+AO34+AQ34+AS34+AU34</f>
        <v>0</v>
      </c>
      <c r="AY34" s="28">
        <f t="shared" si="5"/>
        <v>0</v>
      </c>
    </row>
    <row r="35" spans="1:51" x14ac:dyDescent="0.25">
      <c r="A35" s="41">
        <v>302</v>
      </c>
      <c r="B35" s="42" t="s">
        <v>21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5000000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4">
        <v>0</v>
      </c>
      <c r="AW35" s="28">
        <v>0</v>
      </c>
      <c r="AX35" s="28">
        <f t="shared" si="5"/>
        <v>5000000</v>
      </c>
      <c r="AY35" s="28">
        <f t="shared" si="5"/>
        <v>0</v>
      </c>
    </row>
    <row r="36" spans="1:51" x14ac:dyDescent="0.25">
      <c r="A36" s="41">
        <v>303</v>
      </c>
      <c r="B36" s="42" t="s">
        <v>22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4">
        <v>0</v>
      </c>
      <c r="AW36" s="28">
        <v>0</v>
      </c>
      <c r="AX36" s="28">
        <f t="shared" si="5"/>
        <v>0</v>
      </c>
      <c r="AY36" s="28">
        <f t="shared" si="5"/>
        <v>0</v>
      </c>
    </row>
    <row r="37" spans="1:51" x14ac:dyDescent="0.25">
      <c r="A37" s="41">
        <v>304</v>
      </c>
      <c r="B37" s="42" t="s">
        <v>23</v>
      </c>
      <c r="C37" s="43">
        <v>150000000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220000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7107333.3399999999</v>
      </c>
      <c r="AR37" s="43">
        <v>0</v>
      </c>
      <c r="AS37" s="43">
        <v>0</v>
      </c>
      <c r="AT37" s="43">
        <v>0</v>
      </c>
      <c r="AU37" s="43">
        <v>0</v>
      </c>
      <c r="AV37" s="44">
        <v>0</v>
      </c>
      <c r="AW37" s="28">
        <v>0</v>
      </c>
      <c r="AX37" s="28">
        <f t="shared" si="5"/>
        <v>157327333.34</v>
      </c>
      <c r="AY37" s="28">
        <f t="shared" si="5"/>
        <v>0</v>
      </c>
    </row>
    <row r="38" spans="1:51" s="4" customFormat="1" x14ac:dyDescent="0.25">
      <c r="A38" s="36">
        <v>300</v>
      </c>
      <c r="B38" s="37" t="s">
        <v>20</v>
      </c>
      <c r="C38" s="45">
        <v>150000000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220000</v>
      </c>
      <c r="AD38" s="45">
        <v>0</v>
      </c>
      <c r="AE38" s="45">
        <v>0</v>
      </c>
      <c r="AF38" s="45">
        <v>0</v>
      </c>
      <c r="AG38" s="45">
        <v>5000000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7107333.3399999999</v>
      </c>
      <c r="AR38" s="45">
        <v>0</v>
      </c>
      <c r="AS38" s="45">
        <v>0</v>
      </c>
      <c r="AT38" s="45">
        <v>0</v>
      </c>
      <c r="AU38" s="45">
        <v>0</v>
      </c>
      <c r="AV38" s="44">
        <v>0</v>
      </c>
      <c r="AW38" s="45">
        <f t="shared" ref="AW38" si="6">SUM(AW34:AW37)</f>
        <v>0</v>
      </c>
      <c r="AX38" s="45">
        <f>SUM(AX34:AX37)</f>
        <v>162327333.34</v>
      </c>
      <c r="AY38" s="46">
        <f t="shared" ref="AY38" si="7">SUM(AY34:AY37)</f>
        <v>0</v>
      </c>
    </row>
    <row r="39" spans="1:51" x14ac:dyDescent="0.25">
      <c r="A39" s="41"/>
      <c r="B39" s="42"/>
      <c r="C39" s="47"/>
      <c r="D39" s="28"/>
      <c r="E39" s="47"/>
      <c r="F39" s="28"/>
      <c r="G39" s="47"/>
      <c r="H39" s="28"/>
      <c r="I39" s="47"/>
      <c r="J39" s="28"/>
      <c r="K39" s="47"/>
      <c r="L39" s="28"/>
      <c r="M39" s="47"/>
      <c r="N39" s="28"/>
      <c r="O39" s="47"/>
      <c r="P39" s="28"/>
      <c r="Q39" s="47"/>
      <c r="R39" s="28"/>
      <c r="S39" s="47"/>
      <c r="T39" s="28"/>
      <c r="U39" s="47"/>
      <c r="V39" s="28"/>
      <c r="W39" s="28"/>
      <c r="X39" s="28"/>
      <c r="Y39" s="28"/>
      <c r="Z39" s="28"/>
      <c r="AA39" s="47"/>
      <c r="AB39" s="28"/>
      <c r="AC39" s="47"/>
      <c r="AD39" s="28"/>
      <c r="AE39" s="47"/>
      <c r="AF39" s="28"/>
      <c r="AG39" s="47"/>
      <c r="AH39" s="28"/>
      <c r="AI39" s="47"/>
      <c r="AJ39" s="28"/>
      <c r="AK39" s="47"/>
      <c r="AL39" s="28"/>
      <c r="AM39" s="47"/>
      <c r="AN39" s="28"/>
      <c r="AO39" s="47"/>
      <c r="AP39" s="28"/>
      <c r="AQ39" s="47"/>
      <c r="AR39" s="28"/>
      <c r="AS39" s="47"/>
      <c r="AT39" s="28"/>
      <c r="AU39" s="47"/>
      <c r="AV39" s="44"/>
      <c r="AW39" s="49"/>
      <c r="AX39" s="47"/>
      <c r="AY39" s="28"/>
    </row>
    <row r="40" spans="1:51" x14ac:dyDescent="0.25">
      <c r="A40" s="41"/>
      <c r="B40" s="48" t="s">
        <v>26</v>
      </c>
      <c r="C40" s="47"/>
      <c r="D40" s="28"/>
      <c r="E40" s="47"/>
      <c r="F40" s="28"/>
      <c r="G40" s="47"/>
      <c r="H40" s="28"/>
      <c r="I40" s="47"/>
      <c r="J40" s="28"/>
      <c r="K40" s="47"/>
      <c r="L40" s="28"/>
      <c r="M40" s="47"/>
      <c r="N40" s="28"/>
      <c r="O40" s="47"/>
      <c r="P40" s="28"/>
      <c r="Q40" s="47"/>
      <c r="R40" s="28"/>
      <c r="S40" s="47"/>
      <c r="T40" s="28"/>
      <c r="U40" s="47"/>
      <c r="V40" s="28"/>
      <c r="W40" s="28"/>
      <c r="X40" s="28"/>
      <c r="Y40" s="28"/>
      <c r="Z40" s="28"/>
      <c r="AA40" s="47"/>
      <c r="AB40" s="28"/>
      <c r="AC40" s="47"/>
      <c r="AD40" s="28"/>
      <c r="AE40" s="47"/>
      <c r="AF40" s="28"/>
      <c r="AG40" s="47"/>
      <c r="AH40" s="28"/>
      <c r="AI40" s="47"/>
      <c r="AJ40" s="28"/>
      <c r="AK40" s="47"/>
      <c r="AL40" s="28"/>
      <c r="AM40" s="47"/>
      <c r="AN40" s="28"/>
      <c r="AO40" s="47"/>
      <c r="AP40" s="28"/>
      <c r="AQ40" s="47"/>
      <c r="AR40" s="28"/>
      <c r="AS40" s="47"/>
      <c r="AT40" s="28"/>
      <c r="AU40" s="47"/>
      <c r="AV40" s="44"/>
      <c r="AW40" s="49"/>
      <c r="AX40" s="47"/>
      <c r="AY40" s="28"/>
    </row>
    <row r="41" spans="1:51" x14ac:dyDescent="0.25">
      <c r="A41" s="41">
        <v>401</v>
      </c>
      <c r="B41" s="50" t="s">
        <v>31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7250000</v>
      </c>
      <c r="AR41" s="43">
        <v>0</v>
      </c>
      <c r="AS41" s="43">
        <v>0</v>
      </c>
      <c r="AT41" s="43">
        <v>0</v>
      </c>
      <c r="AU41" s="43">
        <v>0</v>
      </c>
      <c r="AV41" s="44">
        <v>0</v>
      </c>
      <c r="AW41" s="49">
        <v>0</v>
      </c>
      <c r="AX41" s="47">
        <f t="shared" ref="AX41:AY45" si="8">C41+G41+I41+K41+M41+O41+Q41+S41+U41+W41+Y41+AA41+AC41+AE41+AG41+AI41+AK41+AM41+AO41+AQ41+AS41+AU41</f>
        <v>7250000</v>
      </c>
      <c r="AY41" s="28">
        <f t="shared" si="8"/>
        <v>0</v>
      </c>
    </row>
    <row r="42" spans="1:51" x14ac:dyDescent="0.25">
      <c r="A42" s="41">
        <v>402</v>
      </c>
      <c r="B42" s="50" t="s">
        <v>29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4">
        <v>0</v>
      </c>
      <c r="AW42" s="49">
        <v>0</v>
      </c>
      <c r="AX42" s="47">
        <f t="shared" si="8"/>
        <v>0</v>
      </c>
      <c r="AY42" s="28">
        <f t="shared" si="8"/>
        <v>0</v>
      </c>
    </row>
    <row r="43" spans="1:51" ht="24.75" x14ac:dyDescent="0.25">
      <c r="A43" s="41">
        <v>403</v>
      </c>
      <c r="B43" s="50" t="s">
        <v>28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397882.63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980803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9636098.9800000004</v>
      </c>
      <c r="AR43" s="43">
        <v>0</v>
      </c>
      <c r="AS43" s="43">
        <v>0</v>
      </c>
      <c r="AT43" s="43">
        <v>0</v>
      </c>
      <c r="AU43" s="43">
        <v>0</v>
      </c>
      <c r="AV43" s="44">
        <v>0</v>
      </c>
      <c r="AW43" s="49">
        <v>0</v>
      </c>
      <c r="AX43" s="47">
        <f t="shared" si="8"/>
        <v>11014784.609999999</v>
      </c>
      <c r="AY43" s="28">
        <f t="shared" si="8"/>
        <v>0</v>
      </c>
    </row>
    <row r="44" spans="1:51" x14ac:dyDescent="0.25">
      <c r="A44" s="41">
        <v>404</v>
      </c>
      <c r="B44" s="50" t="s">
        <v>30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4">
        <v>0</v>
      </c>
      <c r="AW44" s="49">
        <v>0</v>
      </c>
      <c r="AX44" s="47">
        <f t="shared" si="8"/>
        <v>0</v>
      </c>
      <c r="AY44" s="28">
        <f t="shared" si="8"/>
        <v>0</v>
      </c>
    </row>
    <row r="45" spans="1:51" x14ac:dyDescent="0.25">
      <c r="A45" s="41">
        <v>405</v>
      </c>
      <c r="B45" s="50" t="s">
        <v>94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27699974.050000001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4">
        <v>0</v>
      </c>
      <c r="AW45" s="49">
        <v>0</v>
      </c>
      <c r="AX45" s="47">
        <f t="shared" si="8"/>
        <v>27699974.050000001</v>
      </c>
      <c r="AY45" s="28">
        <f t="shared" si="8"/>
        <v>0</v>
      </c>
    </row>
    <row r="46" spans="1:51" s="4" customFormat="1" x14ac:dyDescent="0.25">
      <c r="A46" s="36">
        <v>400</v>
      </c>
      <c r="B46" s="48" t="s">
        <v>27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397882.63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980803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27699974.050000001</v>
      </c>
      <c r="AP46" s="45">
        <v>0</v>
      </c>
      <c r="AQ46" s="45">
        <v>16886098.98</v>
      </c>
      <c r="AR46" s="45">
        <v>0</v>
      </c>
      <c r="AS46" s="45">
        <v>0</v>
      </c>
      <c r="AT46" s="45">
        <v>0</v>
      </c>
      <c r="AU46" s="45">
        <v>0</v>
      </c>
      <c r="AV46" s="44">
        <v>0</v>
      </c>
      <c r="AW46" s="45">
        <f t="shared" ref="AW46" si="9">SUM(AW41:AW45)</f>
        <v>0</v>
      </c>
      <c r="AX46" s="45">
        <f>SUM(AX41:AX45)</f>
        <v>45964758.659999996</v>
      </c>
      <c r="AY46" s="46">
        <f t="shared" ref="AY46" si="10">SUM(AY41:AY45)</f>
        <v>0</v>
      </c>
    </row>
    <row r="47" spans="1:51" x14ac:dyDescent="0.25">
      <c r="A47" s="41"/>
      <c r="B47" s="50"/>
      <c r="C47" s="47"/>
      <c r="D47" s="28"/>
      <c r="E47" s="47"/>
      <c r="F47" s="28"/>
      <c r="G47" s="47"/>
      <c r="H47" s="28"/>
      <c r="I47" s="47"/>
      <c r="J47" s="28"/>
      <c r="K47" s="47"/>
      <c r="L47" s="28"/>
      <c r="M47" s="47"/>
      <c r="N47" s="28"/>
      <c r="O47" s="47"/>
      <c r="P47" s="28"/>
      <c r="Q47" s="47"/>
      <c r="R47" s="28"/>
      <c r="S47" s="47"/>
      <c r="T47" s="28"/>
      <c r="U47" s="47"/>
      <c r="V47" s="28"/>
      <c r="W47" s="28"/>
      <c r="X47" s="28"/>
      <c r="Y47" s="28"/>
      <c r="Z47" s="28"/>
      <c r="AA47" s="47"/>
      <c r="AB47" s="28"/>
      <c r="AC47" s="47"/>
      <c r="AD47" s="28"/>
      <c r="AE47" s="47"/>
      <c r="AF47" s="28"/>
      <c r="AG47" s="47"/>
      <c r="AH47" s="28"/>
      <c r="AI47" s="47"/>
      <c r="AJ47" s="28"/>
      <c r="AK47" s="47"/>
      <c r="AL47" s="28"/>
      <c r="AM47" s="47"/>
      <c r="AN47" s="28"/>
      <c r="AO47" s="47"/>
      <c r="AP47" s="28"/>
      <c r="AQ47" s="47"/>
      <c r="AR47" s="28"/>
      <c r="AS47" s="47"/>
      <c r="AT47" s="28"/>
      <c r="AU47" s="47"/>
      <c r="AV47" s="44"/>
      <c r="AW47" s="49"/>
      <c r="AX47" s="47"/>
      <c r="AY47" s="28"/>
    </row>
    <row r="48" spans="1:51" x14ac:dyDescent="0.25">
      <c r="A48" s="41"/>
      <c r="B48" s="48" t="s">
        <v>32</v>
      </c>
      <c r="C48" s="47"/>
      <c r="D48" s="28"/>
      <c r="E48" s="47"/>
      <c r="F48" s="28"/>
      <c r="G48" s="47"/>
      <c r="H48" s="28"/>
      <c r="I48" s="47"/>
      <c r="J48" s="28"/>
      <c r="K48" s="47"/>
      <c r="L48" s="28"/>
      <c r="M48" s="47"/>
      <c r="N48" s="28"/>
      <c r="O48" s="47"/>
      <c r="P48" s="28"/>
      <c r="Q48" s="47"/>
      <c r="R48" s="28"/>
      <c r="S48" s="47"/>
      <c r="T48" s="28"/>
      <c r="U48" s="47"/>
      <c r="V48" s="28"/>
      <c r="W48" s="28"/>
      <c r="X48" s="28"/>
      <c r="Y48" s="28"/>
      <c r="Z48" s="28"/>
      <c r="AA48" s="47"/>
      <c r="AB48" s="28"/>
      <c r="AC48" s="47"/>
      <c r="AD48" s="28"/>
      <c r="AE48" s="47"/>
      <c r="AF48" s="28"/>
      <c r="AG48" s="47"/>
      <c r="AH48" s="28"/>
      <c r="AI48" s="47"/>
      <c r="AJ48" s="28"/>
      <c r="AK48" s="47"/>
      <c r="AL48" s="28"/>
      <c r="AM48" s="47"/>
      <c r="AN48" s="28"/>
      <c r="AO48" s="47"/>
      <c r="AP48" s="28"/>
      <c r="AQ48" s="47"/>
      <c r="AR48" s="28"/>
      <c r="AS48" s="47"/>
      <c r="AT48" s="28"/>
      <c r="AU48" s="47"/>
      <c r="AV48" s="44"/>
      <c r="AW48" s="49"/>
      <c r="AX48" s="47"/>
      <c r="AY48" s="28"/>
    </row>
    <row r="49" spans="1:51" ht="24.75" x14ac:dyDescent="0.25">
      <c r="A49" s="41">
        <v>501</v>
      </c>
      <c r="B49" s="50" t="s">
        <v>33</v>
      </c>
      <c r="C49" s="43">
        <v>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4">
        <v>0</v>
      </c>
      <c r="AW49" s="49">
        <v>0</v>
      </c>
      <c r="AX49" s="47">
        <f>C49+G49+I49+K49+M49+O49+Q49+S49+U49+W49+Y49+AA49+AC49+AE49+AG49+AI49+AK49+AM49+AO49+AQ49+AS49+AU49</f>
        <v>0</v>
      </c>
      <c r="AY49" s="28">
        <v>0</v>
      </c>
    </row>
    <row r="50" spans="1:51" s="4" customFormat="1" x14ac:dyDescent="0.25">
      <c r="A50" s="36">
        <v>500</v>
      </c>
      <c r="B50" s="48" t="s">
        <v>34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6">
        <v>0</v>
      </c>
      <c r="Y50" s="46">
        <v>0</v>
      </c>
      <c r="Z50" s="46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6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4"/>
      <c r="AW50" s="51"/>
      <c r="AX50" s="45">
        <f>SUM(AX49)</f>
        <v>0</v>
      </c>
      <c r="AY50" s="46">
        <f t="shared" ref="AY50" si="11">SUM(AY49)</f>
        <v>0</v>
      </c>
    </row>
    <row r="51" spans="1:51" x14ac:dyDescent="0.25">
      <c r="A51" s="41"/>
      <c r="B51" s="50"/>
      <c r="C51" s="47"/>
      <c r="D51" s="28"/>
      <c r="E51" s="47"/>
      <c r="F51" s="28"/>
      <c r="G51" s="47"/>
      <c r="H51" s="28"/>
      <c r="I51" s="47"/>
      <c r="J51" s="28"/>
      <c r="K51" s="47"/>
      <c r="L51" s="28"/>
      <c r="M51" s="47"/>
      <c r="N51" s="28"/>
      <c r="O51" s="47"/>
      <c r="P51" s="28"/>
      <c r="Q51" s="47"/>
      <c r="R51" s="28"/>
      <c r="S51" s="47"/>
      <c r="T51" s="28"/>
      <c r="U51" s="47"/>
      <c r="V51" s="28"/>
      <c r="W51" s="28"/>
      <c r="X51" s="28"/>
      <c r="Y51" s="28"/>
      <c r="Z51" s="28"/>
      <c r="AA51" s="47"/>
      <c r="AB51" s="28"/>
      <c r="AC51" s="47"/>
      <c r="AD51" s="28"/>
      <c r="AE51" s="47"/>
      <c r="AF51" s="28"/>
      <c r="AG51" s="47"/>
      <c r="AH51" s="28"/>
      <c r="AI51" s="47"/>
      <c r="AJ51" s="28"/>
      <c r="AK51" s="47"/>
      <c r="AL51" s="28"/>
      <c r="AM51" s="47"/>
      <c r="AN51" s="28"/>
      <c r="AO51" s="47"/>
      <c r="AP51" s="28"/>
      <c r="AQ51" s="47"/>
      <c r="AR51" s="28"/>
      <c r="AS51" s="47"/>
      <c r="AT51" s="28"/>
      <c r="AU51" s="47"/>
      <c r="AV51" s="44"/>
      <c r="AW51" s="49"/>
      <c r="AX51" s="47"/>
      <c r="AY51" s="28"/>
    </row>
    <row r="52" spans="1:51" x14ac:dyDescent="0.25">
      <c r="A52" s="41"/>
      <c r="B52" s="48" t="s">
        <v>35</v>
      </c>
      <c r="C52" s="47"/>
      <c r="D52" s="28"/>
      <c r="E52" s="47"/>
      <c r="F52" s="28"/>
      <c r="G52" s="47"/>
      <c r="H52" s="28"/>
      <c r="I52" s="47"/>
      <c r="J52" s="28"/>
      <c r="K52" s="47"/>
      <c r="L52" s="28"/>
      <c r="M52" s="47"/>
      <c r="N52" s="28"/>
      <c r="O52" s="47"/>
      <c r="P52" s="28"/>
      <c r="Q52" s="47"/>
      <c r="R52" s="28"/>
      <c r="S52" s="47"/>
      <c r="T52" s="28"/>
      <c r="U52" s="47"/>
      <c r="V52" s="28"/>
      <c r="W52" s="28"/>
      <c r="X52" s="28"/>
      <c r="Y52" s="28"/>
      <c r="Z52" s="28"/>
      <c r="AA52" s="47"/>
      <c r="AB52" s="28"/>
      <c r="AC52" s="47"/>
      <c r="AD52" s="28"/>
      <c r="AE52" s="47"/>
      <c r="AF52" s="28"/>
      <c r="AG52" s="47"/>
      <c r="AH52" s="28"/>
      <c r="AI52" s="47"/>
      <c r="AJ52" s="28"/>
      <c r="AK52" s="47"/>
      <c r="AL52" s="28"/>
      <c r="AM52" s="47"/>
      <c r="AN52" s="28"/>
      <c r="AO52" s="47"/>
      <c r="AP52" s="28"/>
      <c r="AQ52" s="47"/>
      <c r="AR52" s="28"/>
      <c r="AS52" s="47"/>
      <c r="AT52" s="28"/>
      <c r="AU52" s="47"/>
      <c r="AV52" s="44"/>
      <c r="AW52" s="49"/>
      <c r="AX52" s="47"/>
      <c r="AY52" s="28"/>
    </row>
    <row r="53" spans="1:51" x14ac:dyDescent="0.25">
      <c r="A53" s="41">
        <v>701</v>
      </c>
      <c r="B53" s="50" t="s">
        <v>37</v>
      </c>
      <c r="C53" s="43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>
        <v>0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1092230000</v>
      </c>
      <c r="AV53" s="44">
        <v>0</v>
      </c>
      <c r="AW53" s="28">
        <v>0</v>
      </c>
      <c r="AX53" s="47">
        <f>C53+G53+I53+K53+M53+O53+Q53+S53+U53+W53+Y53+AA53+AC53+AE53+AG53+AI53+AK53+AM53+AO53+AQ53+AS53+AU53</f>
        <v>1092230000</v>
      </c>
      <c r="AY53" s="28"/>
    </row>
    <row r="54" spans="1:51" x14ac:dyDescent="0.25">
      <c r="A54" s="41">
        <v>702</v>
      </c>
      <c r="B54" s="50" t="s">
        <v>38</v>
      </c>
      <c r="C54" s="43">
        <v>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1395000</v>
      </c>
      <c r="AV54" s="44">
        <v>0</v>
      </c>
      <c r="AW54" s="49">
        <v>0</v>
      </c>
      <c r="AX54" s="47">
        <f>C54+G54+I54+K54+M54+O54+Q54+S54+U54+W54+Y54+AA54+AC54+AE54+AG54+AI54+AK54+AM54+AO54+AQ54+AS54+AU54</f>
        <v>1395000</v>
      </c>
      <c r="AY54" s="28">
        <f>D54+H54+J54+L54+N54+P54+R54+T54+V54+X54+Z54+AB54+AD54+AF54+AH54+AJ54+AL54+AN54+AP54+AR54+AT54+AV54</f>
        <v>0</v>
      </c>
    </row>
    <row r="55" spans="1:51" s="4" customFormat="1" x14ac:dyDescent="0.25">
      <c r="A55" s="36">
        <v>700</v>
      </c>
      <c r="B55" s="37" t="s">
        <v>36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6">
        <v>0</v>
      </c>
      <c r="Y55" s="46">
        <v>0</v>
      </c>
      <c r="Z55" s="46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6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1093625000</v>
      </c>
      <c r="AV55" s="44"/>
      <c r="AW55" s="45"/>
      <c r="AX55" s="45">
        <f>SUM(AX53:AX54)</f>
        <v>1093625000</v>
      </c>
      <c r="AY55" s="46">
        <f t="shared" ref="AY55" si="12">SUM(AY53:AY54)</f>
        <v>0</v>
      </c>
    </row>
    <row r="56" spans="1:51" x14ac:dyDescent="0.25">
      <c r="A56" s="52"/>
      <c r="B56" s="53"/>
      <c r="C56" s="54"/>
      <c r="D56" s="55"/>
      <c r="E56" s="54"/>
      <c r="F56" s="55"/>
      <c r="G56" s="54"/>
      <c r="H56" s="55"/>
      <c r="I56" s="54"/>
      <c r="J56" s="55"/>
      <c r="K56" s="54"/>
      <c r="L56" s="55"/>
      <c r="M56" s="54"/>
      <c r="N56" s="55"/>
      <c r="O56" s="54"/>
      <c r="P56" s="55"/>
      <c r="Q56" s="54"/>
      <c r="R56" s="55"/>
      <c r="S56" s="54"/>
      <c r="T56" s="55"/>
      <c r="U56" s="54"/>
      <c r="V56" s="55"/>
      <c r="W56" s="55"/>
      <c r="X56" s="55"/>
      <c r="Y56" s="55"/>
      <c r="Z56" s="55"/>
      <c r="AA56" s="54"/>
      <c r="AB56" s="55"/>
      <c r="AC56" s="54"/>
      <c r="AD56" s="55"/>
      <c r="AE56" s="54"/>
      <c r="AF56" s="55"/>
      <c r="AG56" s="54"/>
      <c r="AH56" s="55"/>
      <c r="AI56" s="54"/>
      <c r="AJ56" s="55"/>
      <c r="AK56" s="54"/>
      <c r="AL56" s="55"/>
      <c r="AM56" s="54"/>
      <c r="AN56" s="55"/>
      <c r="AO56" s="54"/>
      <c r="AP56" s="55"/>
      <c r="AQ56" s="54"/>
      <c r="AR56" s="55"/>
      <c r="AS56" s="54"/>
      <c r="AT56" s="55"/>
      <c r="AU56" s="54"/>
      <c r="AV56" s="56"/>
      <c r="AW56" s="57"/>
      <c r="AX56" s="54"/>
      <c r="AY56" s="55"/>
    </row>
    <row r="57" spans="1:51" s="1" customFormat="1" ht="29.25" customHeight="1" x14ac:dyDescent="0.2">
      <c r="A57" s="58"/>
      <c r="B57" s="59" t="s">
        <v>89</v>
      </c>
      <c r="C57" s="60">
        <f>SUM(C23+C31+C38+C46+C50+C55)</f>
        <v>216291332.68000001</v>
      </c>
      <c r="D57" s="60">
        <f t="shared" ref="D57:AT57" si="13">SUM(D23+D31+D38+D46+D50+D55)</f>
        <v>0</v>
      </c>
      <c r="E57" s="60">
        <f t="shared" si="13"/>
        <v>0</v>
      </c>
      <c r="F57" s="60">
        <f t="shared" si="13"/>
        <v>0</v>
      </c>
      <c r="G57" s="60">
        <f t="shared" si="13"/>
        <v>283402.28999999998</v>
      </c>
      <c r="H57" s="60">
        <f t="shared" si="13"/>
        <v>0</v>
      </c>
      <c r="I57" s="60">
        <f t="shared" si="13"/>
        <v>18465183.93</v>
      </c>
      <c r="J57" s="60">
        <f t="shared" si="13"/>
        <v>0</v>
      </c>
      <c r="K57" s="60">
        <f t="shared" si="13"/>
        <v>15041204.079999998</v>
      </c>
      <c r="L57" s="60">
        <f t="shared" si="13"/>
        <v>0</v>
      </c>
      <c r="M57" s="60">
        <f t="shared" si="13"/>
        <v>1267820.54</v>
      </c>
      <c r="N57" s="60">
        <f t="shared" si="13"/>
        <v>0</v>
      </c>
      <c r="O57" s="60">
        <f t="shared" si="13"/>
        <v>6687501.5300000003</v>
      </c>
      <c r="P57" s="60">
        <f t="shared" si="13"/>
        <v>0</v>
      </c>
      <c r="Q57" s="60">
        <f t="shared" si="13"/>
        <v>7663288.5099999998</v>
      </c>
      <c r="R57" s="60">
        <f t="shared" si="13"/>
        <v>0</v>
      </c>
      <c r="S57" s="60">
        <f t="shared" si="13"/>
        <v>31081597.790000003</v>
      </c>
      <c r="T57" s="60">
        <f t="shared" si="13"/>
        <v>0</v>
      </c>
      <c r="U57" s="60">
        <f t="shared" si="13"/>
        <v>126229216.34999999</v>
      </c>
      <c r="V57" s="60">
        <f t="shared" si="13"/>
        <v>0</v>
      </c>
      <c r="W57" s="60">
        <f t="shared" si="13"/>
        <v>15548457.689999998</v>
      </c>
      <c r="X57" s="60">
        <f t="shared" si="13"/>
        <v>0</v>
      </c>
      <c r="Y57" s="60">
        <f t="shared" si="13"/>
        <v>10904589.890000001</v>
      </c>
      <c r="Z57" s="60">
        <f t="shared" si="13"/>
        <v>0</v>
      </c>
      <c r="AA57" s="60">
        <f t="shared" si="13"/>
        <v>1818766653.0899999</v>
      </c>
      <c r="AB57" s="60">
        <f t="shared" si="13"/>
        <v>0</v>
      </c>
      <c r="AC57" s="60">
        <f t="shared" si="13"/>
        <v>19703345.589999996</v>
      </c>
      <c r="AD57" s="60">
        <f t="shared" si="13"/>
        <v>0</v>
      </c>
      <c r="AE57" s="60">
        <f t="shared" si="13"/>
        <v>17598596.199999999</v>
      </c>
      <c r="AF57" s="60">
        <f t="shared" si="13"/>
        <v>0</v>
      </c>
      <c r="AG57" s="60">
        <f t="shared" si="13"/>
        <v>65946428.459999993</v>
      </c>
      <c r="AH57" s="60">
        <f t="shared" si="13"/>
        <v>12649.81</v>
      </c>
      <c r="AI57" s="60">
        <f t="shared" si="13"/>
        <v>4941136.21</v>
      </c>
      <c r="AJ57" s="60">
        <f t="shared" si="13"/>
        <v>0</v>
      </c>
      <c r="AK57" s="60">
        <f t="shared" si="13"/>
        <v>2526177.63</v>
      </c>
      <c r="AL57" s="60">
        <f t="shared" si="13"/>
        <v>0</v>
      </c>
      <c r="AM57" s="60">
        <f t="shared" si="13"/>
        <v>935704.55</v>
      </c>
      <c r="AN57" s="60">
        <f t="shared" si="13"/>
        <v>0</v>
      </c>
      <c r="AO57" s="60">
        <f t="shared" si="13"/>
        <v>63550505.019999996</v>
      </c>
      <c r="AP57" s="60">
        <f t="shared" si="13"/>
        <v>0</v>
      </c>
      <c r="AQ57" s="60">
        <f t="shared" si="13"/>
        <v>63478411.370000005</v>
      </c>
      <c r="AR57" s="60">
        <f t="shared" si="13"/>
        <v>0</v>
      </c>
      <c r="AS57" s="60">
        <f t="shared" si="13"/>
        <v>0</v>
      </c>
      <c r="AT57" s="60">
        <f t="shared" si="13"/>
        <v>0</v>
      </c>
      <c r="AU57" s="60">
        <f t="shared" ref="AU57" si="14">SUM(AU23+AU31+AU38+AU46+AU50+AU55)</f>
        <v>1093625000</v>
      </c>
      <c r="AV57" s="32"/>
      <c r="AW57" s="60">
        <f>SUM(AW23+AW31+AW38+AW46+AW50+AW55+AW11)</f>
        <v>0</v>
      </c>
      <c r="AX57" s="60">
        <f>AX55+AX50+AX46+AX38+AX31+AX23</f>
        <v>3600535553.3999996</v>
      </c>
      <c r="AY57" s="60">
        <f t="shared" ref="AY57" si="15">AY55+AY50+AY46+AY38+AY31+AY23</f>
        <v>12649.81</v>
      </c>
    </row>
    <row r="60" spans="1:51" x14ac:dyDescent="0.25">
      <c r="AX60" s="10"/>
      <c r="AY60" s="10"/>
    </row>
  </sheetData>
  <mergeCells count="73">
    <mergeCell ref="A7:B10"/>
    <mergeCell ref="E7:F7"/>
    <mergeCell ref="E8:F8"/>
    <mergeCell ref="E9:F9"/>
    <mergeCell ref="G7:H7"/>
    <mergeCell ref="G8:H8"/>
    <mergeCell ref="G9:H9"/>
    <mergeCell ref="C7:D7"/>
    <mergeCell ref="C8:D8"/>
    <mergeCell ref="C9:D9"/>
    <mergeCell ref="I7:J7"/>
    <mergeCell ref="I8:J8"/>
    <mergeCell ref="I9:J9"/>
    <mergeCell ref="K7:L7"/>
    <mergeCell ref="K8:L8"/>
    <mergeCell ref="K9:L9"/>
    <mergeCell ref="M7:N7"/>
    <mergeCell ref="M8:N8"/>
    <mergeCell ref="M9:N9"/>
    <mergeCell ref="O7:P7"/>
    <mergeCell ref="O8:P8"/>
    <mergeCell ref="O9:P9"/>
    <mergeCell ref="Q7:R7"/>
    <mergeCell ref="Q8:R8"/>
    <mergeCell ref="Q9:R9"/>
    <mergeCell ref="S7:T7"/>
    <mergeCell ref="S8:T8"/>
    <mergeCell ref="S9:T9"/>
    <mergeCell ref="U7:V7"/>
    <mergeCell ref="U8:V8"/>
    <mergeCell ref="U9:V9"/>
    <mergeCell ref="W7:X7"/>
    <mergeCell ref="W8:X8"/>
    <mergeCell ref="W9:X9"/>
    <mergeCell ref="Y7:Z7"/>
    <mergeCell ref="Y8:Z8"/>
    <mergeCell ref="Y9:Z9"/>
    <mergeCell ref="AA7:AB7"/>
    <mergeCell ref="AA8:AB8"/>
    <mergeCell ref="AA9:AB9"/>
    <mergeCell ref="AC7:AD7"/>
    <mergeCell ref="AC8:AD8"/>
    <mergeCell ref="AC9:AD9"/>
    <mergeCell ref="AE7:AF7"/>
    <mergeCell ref="AE8:AF8"/>
    <mergeCell ref="AE9:AF9"/>
    <mergeCell ref="AG7:AH7"/>
    <mergeCell ref="AG8:AH8"/>
    <mergeCell ref="AG9:AH9"/>
    <mergeCell ref="AI7:AJ7"/>
    <mergeCell ref="AI8:AJ8"/>
    <mergeCell ref="AI9:AJ9"/>
    <mergeCell ref="AK7:AL7"/>
    <mergeCell ref="AK8:AL8"/>
    <mergeCell ref="AK9:AL9"/>
    <mergeCell ref="AM7:AN7"/>
    <mergeCell ref="AM8:AN8"/>
    <mergeCell ref="AM9:AN9"/>
    <mergeCell ref="AO7:AP7"/>
    <mergeCell ref="AO8:AP8"/>
    <mergeCell ref="AO9:AP9"/>
    <mergeCell ref="AQ7:AR7"/>
    <mergeCell ref="AQ8:AR8"/>
    <mergeCell ref="AQ9:AR9"/>
    <mergeCell ref="AX9:AY9"/>
    <mergeCell ref="AW7:AW8"/>
    <mergeCell ref="AX7:AY8"/>
    <mergeCell ref="AS7:AT7"/>
    <mergeCell ref="AS8:AT8"/>
    <mergeCell ref="AS9:AT9"/>
    <mergeCell ref="AU7:AV7"/>
    <mergeCell ref="AU8:AV8"/>
    <mergeCell ref="AU9:AV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2021-03-19T09:15:32Z</cp:lastPrinted>
  <dcterms:created xsi:type="dcterms:W3CDTF">2017-01-10T11:29:20Z</dcterms:created>
  <dcterms:modified xsi:type="dcterms:W3CDTF">2021-03-19T09:26:16Z</dcterms:modified>
</cp:coreProperties>
</file>